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centuriacapital.sharepoint.com/sites/B-CenturiaLife/Shared Documents/I. Product/Greg/LifeGoals Fee Calculator/"/>
    </mc:Choice>
  </mc:AlternateContent>
  <xr:revisionPtr revIDLastSave="185" documentId="13_ncr:1_{112C8758-907A-41BE-9535-4285F8386232}" xr6:coauthVersionLast="47" xr6:coauthVersionMax="47" xr10:uidLastSave="{46FA8061-A877-46D6-9A52-B4D911BCFF5F}"/>
  <bookViews>
    <workbookView xWindow="-120" yWindow="-120" windowWidth="57840" windowHeight="15720" xr2:uid="{F72B98D5-A11E-4D87-AB41-8060F33B952D}"/>
  </bookViews>
  <sheets>
    <sheet name="LifeGoals Fee Calculator" sheetId="1" r:id="rId1"/>
    <sheet name="Statement of Advice - Fees" sheetId="2" r:id="rId2"/>
    <sheet name="Performance Fees" sheetId="4" r:id="rId3"/>
    <sheet name="Fees on Funds" sheetId="3"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2" l="1"/>
  <c r="H50" i="2"/>
  <c r="H51" i="2"/>
  <c r="H52" i="2"/>
  <c r="H53" i="2"/>
  <c r="H54" i="2"/>
  <c r="H49" i="2"/>
  <c r="F54" i="1"/>
  <c r="F56" i="1" s="1"/>
  <c r="G49" i="1"/>
  <c r="C54" i="2" s="1"/>
  <c r="C49" i="1"/>
  <c r="E49" i="1" s="1"/>
  <c r="D49" i="1"/>
  <c r="E45" i="3"/>
  <c r="E48" i="3"/>
  <c r="E47" i="3"/>
  <c r="I44" i="3"/>
  <c r="E44" i="3"/>
  <c r="E43" i="3"/>
  <c r="I42" i="3"/>
  <c r="E42" i="3"/>
  <c r="E41" i="3"/>
  <c r="E40" i="3"/>
  <c r="I38" i="3"/>
  <c r="E38" i="3"/>
  <c r="I37" i="3"/>
  <c r="E37" i="3"/>
  <c r="E36" i="3"/>
  <c r="E35" i="3"/>
  <c r="E34" i="3"/>
  <c r="E33" i="3"/>
  <c r="E32" i="3"/>
  <c r="E31" i="3"/>
  <c r="E29" i="3"/>
  <c r="E28" i="3"/>
  <c r="E27" i="3"/>
  <c r="E26" i="3"/>
  <c r="E25" i="3"/>
  <c r="E24" i="3"/>
  <c r="E23" i="3"/>
  <c r="E22" i="3"/>
  <c r="E21" i="3"/>
  <c r="E19" i="3"/>
  <c r="I18" i="3"/>
  <c r="E18" i="3"/>
  <c r="E17" i="3"/>
  <c r="E16" i="3"/>
  <c r="E15" i="3"/>
  <c r="I13" i="3"/>
  <c r="E13" i="3"/>
  <c r="I12" i="3"/>
  <c r="E12" i="3"/>
  <c r="E11" i="3"/>
  <c r="E10" i="3"/>
  <c r="E9" i="3"/>
  <c r="H58" i="2"/>
  <c r="H57" i="2"/>
  <c r="C56" i="2"/>
  <c r="C48" i="2"/>
  <c r="H46" i="2"/>
  <c r="H45" i="2"/>
  <c r="H44" i="2"/>
  <c r="H43" i="2"/>
  <c r="H42" i="2"/>
  <c r="H41" i="2"/>
  <c r="H40" i="2"/>
  <c r="H39" i="2"/>
  <c r="C38" i="2"/>
  <c r="H36" i="2"/>
  <c r="H35" i="2"/>
  <c r="H34" i="2"/>
  <c r="H33" i="2"/>
  <c r="H32" i="2"/>
  <c r="H31" i="2"/>
  <c r="H30" i="2"/>
  <c r="H29" i="2"/>
  <c r="H28" i="2"/>
  <c r="C27" i="2"/>
  <c r="H25" i="2"/>
  <c r="H24" i="2"/>
  <c r="H23" i="2"/>
  <c r="H22" i="2"/>
  <c r="H21" i="2"/>
  <c r="C20" i="2"/>
  <c r="H18" i="2"/>
  <c r="H16" i="2"/>
  <c r="H15" i="2"/>
  <c r="H14" i="2"/>
  <c r="K9" i="2"/>
  <c r="E9" i="2"/>
  <c r="E6" i="2"/>
  <c r="E5" i="2"/>
  <c r="G52" i="1"/>
  <c r="C58" i="2" s="1"/>
  <c r="D52" i="1"/>
  <c r="C52" i="1"/>
  <c r="G51" i="1"/>
  <c r="I57" i="2" s="1"/>
  <c r="D51" i="1"/>
  <c r="C51" i="1"/>
  <c r="G48" i="1"/>
  <c r="I53" i="2" s="1"/>
  <c r="D48" i="1"/>
  <c r="C48" i="1"/>
  <c r="G47" i="1"/>
  <c r="I52" i="2" s="1"/>
  <c r="D47" i="1"/>
  <c r="C47" i="1"/>
  <c r="G46" i="1"/>
  <c r="I46" i="1" s="1"/>
  <c r="K51" i="2" s="1"/>
  <c r="D46" i="1"/>
  <c r="C46" i="1"/>
  <c r="G45" i="1"/>
  <c r="C50" i="2" s="1"/>
  <c r="D45" i="1"/>
  <c r="C45" i="1"/>
  <c r="G44" i="1"/>
  <c r="I44" i="1" s="1"/>
  <c r="K49" i="2" s="1"/>
  <c r="D44" i="1"/>
  <c r="C44" i="1"/>
  <c r="G42" i="1"/>
  <c r="I46" i="2" s="1"/>
  <c r="D42" i="1"/>
  <c r="C42" i="1"/>
  <c r="G41" i="1"/>
  <c r="D41" i="1"/>
  <c r="C41" i="1"/>
  <c r="G40" i="1"/>
  <c r="I44" i="2" s="1"/>
  <c r="D40" i="1"/>
  <c r="C40" i="1"/>
  <c r="G39" i="1"/>
  <c r="C43" i="2" s="1"/>
  <c r="D39" i="1"/>
  <c r="C39" i="1"/>
  <c r="G38" i="1"/>
  <c r="I42" i="2" s="1"/>
  <c r="D38" i="1"/>
  <c r="C38" i="1"/>
  <c r="G37" i="1"/>
  <c r="C41" i="2" s="1"/>
  <c r="D37" i="1"/>
  <c r="C37" i="1"/>
  <c r="E37" i="1" s="1"/>
  <c r="G36" i="1"/>
  <c r="I40" i="2" s="1"/>
  <c r="D36" i="1"/>
  <c r="C36" i="1"/>
  <c r="G35" i="1"/>
  <c r="I39" i="2" s="1"/>
  <c r="D35" i="1"/>
  <c r="C35" i="1"/>
  <c r="G33" i="1"/>
  <c r="I36" i="2" s="1"/>
  <c r="D33" i="1"/>
  <c r="C33" i="1"/>
  <c r="E33" i="1" s="1"/>
  <c r="G32" i="1"/>
  <c r="I35" i="2" s="1"/>
  <c r="D32" i="1"/>
  <c r="C32" i="1"/>
  <c r="G31" i="1"/>
  <c r="I34" i="2" s="1"/>
  <c r="D31" i="1"/>
  <c r="C31" i="1"/>
  <c r="G30" i="1"/>
  <c r="I30" i="2" s="1"/>
  <c r="D30" i="1"/>
  <c r="C30" i="1"/>
  <c r="G29" i="1"/>
  <c r="I33" i="2" s="1"/>
  <c r="D29" i="1"/>
  <c r="C29" i="1"/>
  <c r="G28" i="1"/>
  <c r="I28" i="1" s="1"/>
  <c r="D28" i="1"/>
  <c r="C28" i="1"/>
  <c r="E28" i="1" s="1"/>
  <c r="G27" i="1"/>
  <c r="C31" i="2" s="1"/>
  <c r="D27" i="1"/>
  <c r="C27" i="1"/>
  <c r="G26" i="1"/>
  <c r="C29" i="2" s="1"/>
  <c r="D26" i="1"/>
  <c r="C26" i="1"/>
  <c r="G25" i="1"/>
  <c r="I28" i="2" s="1"/>
  <c r="D25" i="1"/>
  <c r="C25" i="1"/>
  <c r="E25" i="1" s="1"/>
  <c r="G23" i="1"/>
  <c r="I23" i="1" s="1"/>
  <c r="D23" i="1"/>
  <c r="C23" i="1"/>
  <c r="G22" i="1"/>
  <c r="I24" i="2" s="1"/>
  <c r="D22" i="1"/>
  <c r="C22" i="1"/>
  <c r="G21" i="1"/>
  <c r="I23" i="2" s="1"/>
  <c r="D21" i="1"/>
  <c r="C21" i="1"/>
  <c r="G20" i="1"/>
  <c r="I22" i="2" s="1"/>
  <c r="D20" i="1"/>
  <c r="C20" i="1"/>
  <c r="G19" i="1"/>
  <c r="C21" i="2" s="1"/>
  <c r="D19" i="1"/>
  <c r="C19" i="1"/>
  <c r="G17" i="1"/>
  <c r="I18" i="2" s="1"/>
  <c r="D17" i="1"/>
  <c r="C17" i="1"/>
  <c r="G16" i="1"/>
  <c r="I17" i="2" s="1"/>
  <c r="D16" i="1"/>
  <c r="C16" i="1"/>
  <c r="G15" i="1"/>
  <c r="I16" i="2" s="1"/>
  <c r="D15" i="1"/>
  <c r="C15" i="1"/>
  <c r="E15" i="1" s="1"/>
  <c r="G14" i="1"/>
  <c r="I15" i="2" s="1"/>
  <c r="D14" i="1"/>
  <c r="C14" i="1"/>
  <c r="G13" i="1"/>
  <c r="I13" i="1" s="1"/>
  <c r="D13" i="1"/>
  <c r="C13" i="1"/>
  <c r="I47" i="1" l="1"/>
  <c r="K52" i="2" s="1"/>
  <c r="I48" i="1"/>
  <c r="K53" i="2" s="1"/>
  <c r="I49" i="1"/>
  <c r="K54" i="2" s="1"/>
  <c r="I49" i="2"/>
  <c r="I15" i="1"/>
  <c r="I29" i="1"/>
  <c r="C53" i="2"/>
  <c r="I33" i="1"/>
  <c r="I35" i="1"/>
  <c r="C52" i="2"/>
  <c r="I37" i="1"/>
  <c r="K41" i="2" s="1"/>
  <c r="I42" i="1"/>
  <c r="I20" i="1"/>
  <c r="I54" i="2"/>
  <c r="K25" i="2"/>
  <c r="I52" i="1"/>
  <c r="I51" i="2"/>
  <c r="I21" i="1"/>
  <c r="K23" i="2" s="1"/>
  <c r="I38" i="1"/>
  <c r="G54" i="1"/>
  <c r="H49" i="1" s="1"/>
  <c r="J54" i="2" s="1"/>
  <c r="I26" i="1"/>
  <c r="I39" i="1"/>
  <c r="I22" i="1"/>
  <c r="I36" i="1"/>
  <c r="I51" i="1"/>
  <c r="I25" i="1"/>
  <c r="K28" i="2" s="1"/>
  <c r="I27" i="1"/>
  <c r="I40" i="1"/>
  <c r="C49" i="2"/>
  <c r="C51" i="2"/>
  <c r="I14" i="1"/>
  <c r="I41" i="1"/>
  <c r="K45" i="2" s="1"/>
  <c r="I16" i="1"/>
  <c r="I30" i="1"/>
  <c r="I50" i="2"/>
  <c r="I17" i="1"/>
  <c r="I54" i="1" s="1"/>
  <c r="I31" i="1"/>
  <c r="I45" i="1"/>
  <c r="K50" i="2" s="1"/>
  <c r="I19" i="1"/>
  <c r="I32" i="1"/>
  <c r="I58" i="2"/>
  <c r="C22" i="2"/>
  <c r="C40" i="2"/>
  <c r="C15" i="2"/>
  <c r="C24" i="2"/>
  <c r="C42" i="2"/>
  <c r="C17" i="2"/>
  <c r="C35" i="2"/>
  <c r="C28" i="2"/>
  <c r="C44" i="2"/>
  <c r="I21" i="2"/>
  <c r="E48" i="1"/>
  <c r="E44" i="1"/>
  <c r="E13" i="1"/>
  <c r="E17" i="1"/>
  <c r="E22" i="1"/>
  <c r="E27" i="1"/>
  <c r="E31" i="1"/>
  <c r="E38" i="1"/>
  <c r="E42" i="1"/>
  <c r="E47" i="1"/>
  <c r="E20" i="1"/>
  <c r="E32" i="1"/>
  <c r="E16" i="1"/>
  <c r="E21" i="1"/>
  <c r="E26" i="1"/>
  <c r="E30" i="1"/>
  <c r="E35" i="1"/>
  <c r="E39" i="1"/>
  <c r="C33" i="2"/>
  <c r="C18" i="2"/>
  <c r="C36" i="2"/>
  <c r="C45" i="2"/>
  <c r="E46" i="1"/>
  <c r="E14" i="1"/>
  <c r="E19" i="1"/>
  <c r="I31" i="2"/>
  <c r="C57" i="2"/>
  <c r="E36" i="1"/>
  <c r="C16" i="2"/>
  <c r="C25" i="2"/>
  <c r="C34" i="2"/>
  <c r="I45" i="2"/>
  <c r="I29" i="2"/>
  <c r="K32" i="2"/>
  <c r="E40" i="1"/>
  <c r="E45" i="1"/>
  <c r="E51" i="1"/>
  <c r="C14" i="2"/>
  <c r="C23" i="2"/>
  <c r="I25" i="2"/>
  <c r="C32" i="2"/>
  <c r="I43" i="2"/>
  <c r="E52" i="1"/>
  <c r="E29" i="1"/>
  <c r="C46" i="2"/>
  <c r="I14" i="2"/>
  <c r="C30" i="2"/>
  <c r="I32" i="2"/>
  <c r="C39" i="2"/>
  <c r="I41" i="2"/>
  <c r="K21" i="2"/>
  <c r="K16" i="2"/>
  <c r="K36" i="2"/>
  <c r="K34" i="2" l="1"/>
  <c r="K24" i="2"/>
  <c r="K18" i="2"/>
  <c r="K22" i="2"/>
  <c r="I59" i="2"/>
  <c r="H41" i="1"/>
  <c r="J45" i="2" s="1"/>
  <c r="H37" i="1"/>
  <c r="J41" i="2" s="1"/>
  <c r="H47" i="1"/>
  <c r="J52" i="2" s="1"/>
  <c r="H42" i="1"/>
  <c r="J46" i="2" s="1"/>
  <c r="H17" i="1"/>
  <c r="J25" i="2" s="1"/>
  <c r="H51" i="1"/>
  <c r="J57" i="2" s="1"/>
  <c r="H39" i="1"/>
  <c r="J43" i="2" s="1"/>
  <c r="H29" i="1"/>
  <c r="J33" i="2" s="1"/>
  <c r="H35" i="1"/>
  <c r="J39" i="2" s="1"/>
  <c r="H30" i="1"/>
  <c r="J30" i="2" s="1"/>
  <c r="H13" i="1"/>
  <c r="H28" i="1"/>
  <c r="J32" i="2" s="1"/>
  <c r="H19" i="1"/>
  <c r="J21" i="2" s="1"/>
  <c r="H21" i="1"/>
  <c r="H44" i="1"/>
  <c r="J49" i="2" s="1"/>
  <c r="H27" i="1"/>
  <c r="J31" i="2" s="1"/>
  <c r="H36" i="1"/>
  <c r="J40" i="2" s="1"/>
  <c r="H52" i="1"/>
  <c r="J58" i="2" s="1"/>
  <c r="H15" i="1"/>
  <c r="J23" i="2" s="1"/>
  <c r="H14" i="1"/>
  <c r="J22" i="2" s="1"/>
  <c r="H16" i="1"/>
  <c r="J17" i="2" s="1"/>
  <c r="H32" i="1"/>
  <c r="J35" i="2" s="1"/>
  <c r="H38" i="1"/>
  <c r="J42" i="2" s="1"/>
  <c r="H48" i="1"/>
  <c r="J53" i="2" s="1"/>
  <c r="H45" i="1"/>
  <c r="J50" i="2" s="1"/>
  <c r="H33" i="1"/>
  <c r="J36" i="2" s="1"/>
  <c r="H40" i="1"/>
  <c r="J44" i="2" s="1"/>
  <c r="H25" i="1"/>
  <c r="J28" i="2" s="1"/>
  <c r="H26" i="1"/>
  <c r="J29" i="2" s="1"/>
  <c r="H23" i="1"/>
  <c r="H46" i="1"/>
  <c r="J51" i="2" s="1"/>
  <c r="K46" i="2"/>
  <c r="K31" i="2"/>
  <c r="H31" i="1"/>
  <c r="J34" i="2" s="1"/>
  <c r="H22" i="1"/>
  <c r="K39" i="2"/>
  <c r="K42" i="2"/>
  <c r="K43" i="2"/>
  <c r="K29" i="2"/>
  <c r="K30" i="2"/>
  <c r="K40" i="2"/>
  <c r="K35" i="2"/>
  <c r="K17" i="2"/>
  <c r="H20" i="1"/>
  <c r="K33" i="2"/>
  <c r="K15" i="2"/>
  <c r="K58" i="2"/>
  <c r="K57" i="2"/>
  <c r="K44" i="2"/>
  <c r="J24" i="2" l="1"/>
  <c r="J16" i="2"/>
  <c r="K14" i="2"/>
  <c r="K59" i="2" s="1"/>
  <c r="F64" i="2" s="1"/>
  <c r="J14" i="2"/>
  <c r="H54" i="1"/>
  <c r="J18" i="2"/>
  <c r="J15" i="2"/>
  <c r="J59" i="2" l="1"/>
  <c r="F6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Jack Coleman</author>
  </authors>
  <commentList>
    <comment ref="F56" authorId="0" shapeId="0" xr:uid="{7E84F7AF-675E-46EE-99EB-349110E8BE89}">
      <text>
        <r>
          <rPr>
            <b/>
            <sz val="9"/>
            <color indexed="81"/>
            <rFont val="Tahoma"/>
            <family val="2"/>
          </rPr>
          <t>Jack Coleman:</t>
        </r>
        <r>
          <rPr>
            <sz val="9"/>
            <color indexed="81"/>
            <rFont val="Tahoma"/>
            <family val="2"/>
          </rPr>
          <t xml:space="preserve">
This must = "Pass" to ensure Allocation = 100%</t>
        </r>
      </text>
    </comment>
  </commentList>
</comments>
</file>

<file path=xl/sharedStrings.xml><?xml version="1.0" encoding="utf-8"?>
<sst xmlns="http://schemas.openxmlformats.org/spreadsheetml/2006/main" count="259" uniqueCount="139">
  <si>
    <t>INSTRUCTIONS</t>
  </si>
  <si>
    <t>INPUTS</t>
  </si>
  <si>
    <t>1. Enter in Amount Invested (cell C3)</t>
  </si>
  <si>
    <t>Amount Invested</t>
  </si>
  <si>
    <t>$</t>
  </si>
  <si>
    <t>2. Enter in Client Name (C4)</t>
  </si>
  <si>
    <t>Client Name</t>
  </si>
  <si>
    <t>Name</t>
  </si>
  <si>
    <t>3. Enter in Client Address (C5)</t>
  </si>
  <si>
    <t>Client Address</t>
  </si>
  <si>
    <t>Address</t>
  </si>
  <si>
    <t>4. Enter in Allocation % (column F)</t>
  </si>
  <si>
    <t>5. Check F47 to ensure allocation = 100%</t>
  </si>
  <si>
    <t>6. Refer to "Statement of Advice - Fees" tab. Select/highlight all content inside the border &gt; File &gt; Print &gt; "Print Selection"</t>
  </si>
  <si>
    <t>Investment Option</t>
  </si>
  <si>
    <t>Centuria Life Administration Fee</t>
  </si>
  <si>
    <t>External Manager Fee and Costs</t>
  </si>
  <si>
    <t>Total Estimate Fees and Costs</t>
  </si>
  <si>
    <t>Allocation (%)</t>
  </si>
  <si>
    <t>Allocation ($)</t>
  </si>
  <si>
    <t>Weighted Fee (%)</t>
  </si>
  <si>
    <t>Total Fee ($)</t>
  </si>
  <si>
    <t>APIR Code</t>
  </si>
  <si>
    <t>Hedged/
Unhedged</t>
  </si>
  <si>
    <t>Cash and Fixed Interest Funds</t>
  </si>
  <si>
    <t>Pendal Enhanced Cash Fund</t>
  </si>
  <si>
    <t>OVS0017AU</t>
  </si>
  <si>
    <t>Vanguard Australian Fixed Interest Index Fund</t>
  </si>
  <si>
    <t>OVS9898AU</t>
  </si>
  <si>
    <t>BetaShares Australian Investment Grade Corporate Bond ETF</t>
  </si>
  <si>
    <t>OVS6296AU</t>
  </si>
  <si>
    <t>PIMCO Australian Bond Fund</t>
  </si>
  <si>
    <t>OVS2591AU</t>
  </si>
  <si>
    <t>PIMCO Global Bond Fund</t>
  </si>
  <si>
    <t>OVS1514AU</t>
  </si>
  <si>
    <t>Diversified Balanced Funds</t>
  </si>
  <si>
    <t>Vanguard Diversified Balanced Index Fund</t>
  </si>
  <si>
    <t>OVS4859AU</t>
  </si>
  <si>
    <t>Russell Investments Balanced Fund</t>
  </si>
  <si>
    <t>OVS9487AU</t>
  </si>
  <si>
    <t>MLC Wholesale Horizon 4 Balanced Portfolio</t>
  </si>
  <si>
    <t>OVS1025AU</t>
  </si>
  <si>
    <t>Pendal Sustainable Balanced Fund</t>
  </si>
  <si>
    <t>OVS1810AU</t>
  </si>
  <si>
    <t>DWA CARE Balanced Fund</t>
  </si>
  <si>
    <t>OVS0015AU</t>
  </si>
  <si>
    <t>Diversified Growth Funds</t>
  </si>
  <si>
    <t>Vanguard Diversified Growth Index Fund</t>
  </si>
  <si>
    <t>OVS2052AU</t>
  </si>
  <si>
    <t>Vanguard Diversified High Growth Fund</t>
  </si>
  <si>
    <t>DWA CARE Core High Growth Fund</t>
  </si>
  <si>
    <t>OVS1861AU</t>
  </si>
  <si>
    <t>DWA CARE ESG High Growth Fund</t>
  </si>
  <si>
    <t>OVS1752AU</t>
  </si>
  <si>
    <t>BlackRock Diversified ESG Growth Fund</t>
  </si>
  <si>
    <t>OVS0032AU</t>
  </si>
  <si>
    <t>Russell Investments Growth Fund</t>
  </si>
  <si>
    <t>OVS2349AU</t>
  </si>
  <si>
    <t>MLC Wholesale Horizon 5 Growth Portfolio</t>
  </si>
  <si>
    <t>OVS6529AU</t>
  </si>
  <si>
    <t>Schroder Real Return Fund</t>
  </si>
  <si>
    <t>OVS0157AU</t>
  </si>
  <si>
    <t>Providence Investment Fund</t>
  </si>
  <si>
    <t>CENPIB</t>
  </si>
  <si>
    <t>Australian Share Funds</t>
  </si>
  <si>
    <t>Vanguard Australian Shares Index Fund</t>
  </si>
  <si>
    <t>OVS7047AU</t>
  </si>
  <si>
    <t>AB Managed Volatility Equities Fund</t>
  </si>
  <si>
    <t>OVS3629AU</t>
  </si>
  <si>
    <t>Bennelong Concentrated Australian Equities Fund</t>
  </si>
  <si>
    <t>OVS7561AU</t>
  </si>
  <si>
    <t>Firetrail Australian High Conviction Fund</t>
  </si>
  <si>
    <t>OVS5658AU</t>
  </si>
  <si>
    <t>BetaShares Geared Australian Equity Fund (hedge fund)</t>
  </si>
  <si>
    <t>OVS9527AU</t>
  </si>
  <si>
    <t>Fidelity Future Leaders Fund</t>
  </si>
  <si>
    <t>OVS5444AU</t>
  </si>
  <si>
    <t>Greencape Broadcap Fund</t>
  </si>
  <si>
    <t>OVS2419AU</t>
  </si>
  <si>
    <t>Alphinity Sustainable Share Fund</t>
  </si>
  <si>
    <t>OVS9577AU</t>
  </si>
  <si>
    <t>International Share Funds</t>
  </si>
  <si>
    <t>Vanguard International Shares Index Fund</t>
  </si>
  <si>
    <t>OVS9675AU</t>
  </si>
  <si>
    <t>Unhedged</t>
  </si>
  <si>
    <t>Vanguard International Small Companies Index Fund</t>
  </si>
  <si>
    <t>OVS0233AU</t>
  </si>
  <si>
    <t>T. Rowe Price Global Equity Fund</t>
  </si>
  <si>
    <t>OVS3393AU</t>
  </si>
  <si>
    <t>Magellan Global Fund</t>
  </si>
  <si>
    <t>OVS5674AU</t>
  </si>
  <si>
    <t>Walter Scott Global Fund (Unhedged)</t>
  </si>
  <si>
    <t>OVS8802AU</t>
  </si>
  <si>
    <t>Property and Infrastructure Funds</t>
  </si>
  <si>
    <t>Vanguard Australian Property Securities Index Fund</t>
  </si>
  <si>
    <t>OVS5104AU</t>
  </si>
  <si>
    <t>-</t>
  </si>
  <si>
    <t>Magellan Infrastructure Fund</t>
  </si>
  <si>
    <t>OVS0673AU</t>
  </si>
  <si>
    <t>Hedged</t>
  </si>
  <si>
    <t>Total</t>
  </si>
  <si>
    <t>Check</t>
  </si>
  <si>
    <r>
      <t>Centuria Lifegoals</t>
    </r>
    <r>
      <rPr>
        <b/>
        <sz val="12"/>
        <color rgb="FF000000"/>
        <rFont val="Helvetica LT"/>
      </rPr>
      <t>: Statement of Advice - Fees</t>
    </r>
  </si>
  <si>
    <t>Client Address:</t>
  </si>
  <si>
    <t>Date</t>
  </si>
  <si>
    <t>Weighted Fee (%) p.a</t>
  </si>
  <si>
    <t>Total Portfolio Weighted Fee</t>
  </si>
  <si>
    <t>per annum</t>
  </si>
  <si>
    <t>Total Fee (in $)</t>
  </si>
  <si>
    <t>Disclaimer</t>
  </si>
  <si>
    <t>1. External Manager Fees and Costs include the External Manager’s management fee, estimated recoverable expenses and any other indirect costs of the External Managers. The External Manager Fees and Costs are shown after the effect of a 30% tax benefit is passed on to Investors. They are calculated by reducing the applicable gross management fee by 30% p.a. Changes to fees and cost associated with the underlying fund managers may occur without notice.
2. Suitability of an investment in a Centuria Investment Bond will depend on a person’s circumstances, financial objectives and needs, none of which have been taken into consideration in this calculator. Prospective investors should obtain and read a copy of the PDS and consider the information in the PDS in light of their circumstances, objectives and needs before making a decision to invest. The information provided in this calculator is intended for your use as a guide only and does not constitute personal financial advice. We recommend that prospective investors consult with their financial adviser. This calculator is not an offer to invest in any of Centuria’s Investment Bonds. Investment in Centuria’s Investment Bonds are subject to risk as detailed in the PDS. Centuria Life will receive fees in relation to an investment in its Investment Bonds. Issued by Centuria Life Limited ABN 79 087 649 054 AFSL 230867.</t>
  </si>
  <si>
    <t>Centuria Life Net Management Fee (70% of the gross fee*) per annum</t>
  </si>
  <si>
    <t>Performance Fee</t>
  </si>
  <si>
    <t>Buy</t>
  </si>
  <si>
    <t>Sell</t>
  </si>
  <si>
    <t>n/a</t>
  </si>
  <si>
    <t>See "Performance Fee" tab</t>
  </si>
  <si>
    <t>Performance Fees</t>
  </si>
  <si>
    <t>Detail</t>
  </si>
  <si>
    <t>Fee</t>
  </si>
  <si>
    <r>
      <t>Period</t>
    </r>
    <r>
      <rPr>
        <b/>
        <vertAlign val="superscript"/>
        <sz val="12"/>
        <color theme="0"/>
        <rFont val="Helvetica LT"/>
      </rPr>
      <t>+</t>
    </r>
  </si>
  <si>
    <t>Centuria LifeGoals Bennelong Concentrated Australian Equities Fund Performance fee</t>
  </si>
  <si>
    <t>15% of any performance greater than the S&amp;P/ASX 300
Accumulation index plus 2%</t>
  </si>
  <si>
    <t>30 June 2020 Actual</t>
  </si>
  <si>
    <t>Centuria LifeGoals Firetrail Australian High Conviction Fund Performance fee</t>
  </si>
  <si>
    <t>15% of any performance greater than the S&amp;P/ASX 200
Accumulation index</t>
  </si>
  <si>
    <t>Centuria LifeGoals Magellan Global Fund Performance fee</t>
  </si>
  <si>
    <t>10% of the excess return above the higher of the ‘Index
Relative Hurdle’ (the MSCI World Net Total Return Index
(AUD)) and the ‘Absolute Return Hurdle’ (the yield of 10-year
Australian Government Bonds)</t>
  </si>
  <si>
    <t>Centuria LifeGoals Magellan Infrastructure Fund Performance
fee</t>
  </si>
  <si>
    <t>10% of the excess return above the higher of the index
relative return (S&amp;P Global Infrastructure Index A$ Hedged
Net Total return) and the absolute return hurdle (the 10-year
Australian Government bonds)</t>
  </si>
  <si>
    <t>Centuria LifeGoals Greencape Broadcap Fund</t>
  </si>
  <si>
    <t>The performance fee is calculated as 15% of the fund’s
daily return (after fees and expenses, and after adding back
distributions paid) above the Performance Benchmark (S&amp;P/
ASX 300 Accumulation Index)</t>
  </si>
  <si>
    <r>
      <rPr>
        <vertAlign val="superscript"/>
        <sz val="8"/>
        <color rgb="FF000000"/>
        <rFont val="Helvetica LT"/>
      </rPr>
      <t>+</t>
    </r>
    <r>
      <rPr>
        <sz val="8"/>
        <color indexed="8"/>
        <rFont val="Helvetica LT"/>
      </rPr>
      <t xml:space="preserve"> Performance fees are as at 30 June 2020 and will be subject to change in future financial years</t>
    </r>
  </si>
  <si>
    <t>3. Buy/Sell spreads displayed are as at 30 May 2024. Note these can be subject to change.</t>
  </si>
  <si>
    <r>
      <t xml:space="preserve">Buy/sell margin </t>
    </r>
    <r>
      <rPr>
        <b/>
        <vertAlign val="superscript"/>
        <sz val="10.5"/>
        <color theme="0"/>
        <rFont val="Helvetica LT"/>
      </rPr>
      <t>3</t>
    </r>
  </si>
  <si>
    <r>
      <t>Underlying investment Manager Net Indirect Cost Ratio (70% of the gross fee</t>
    </r>
    <r>
      <rPr>
        <b/>
        <vertAlign val="superscript"/>
        <sz val="10.5"/>
        <color theme="0"/>
        <rFont val="Helvetica LT"/>
      </rPr>
      <t>1</t>
    </r>
    <r>
      <rPr>
        <b/>
        <sz val="10.5"/>
        <color theme="0"/>
        <rFont val="Helvetica LT"/>
      </rPr>
      <t>) per annum</t>
    </r>
  </si>
  <si>
    <r>
      <t>Total net management fee and net indirect cost</t>
    </r>
    <r>
      <rPr>
        <b/>
        <vertAlign val="superscript"/>
        <sz val="10.5"/>
        <color theme="0"/>
        <rFont val="Helvetica LT"/>
      </rPr>
      <t>1</t>
    </r>
    <r>
      <rPr>
        <b/>
        <sz val="10.5"/>
        <color theme="0"/>
        <rFont val="Helvetica LT"/>
      </rPr>
      <t xml:space="preserve"> per annum</t>
    </r>
  </si>
  <si>
    <r>
      <t>Investment Option</t>
    </r>
    <r>
      <rPr>
        <b/>
        <vertAlign val="superscript"/>
        <sz val="10.5"/>
        <color theme="0"/>
        <rFont val="Helvetica LT"/>
      </rPr>
      <t>2</t>
    </r>
  </si>
  <si>
    <t>BetaShares Nasdaq 100 ETF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</si>
</sst>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quot;$&quot;* #,##0_-;\-&quot;$&quot;* #,##0_-;_-&quot;$&quot;* &quot;-&quot;??_-;_-@_-"/>
    <numFmt numFmtId="165" formatCode="_-&quot;$&quot;* #,##0.0_-;\-&quot;$&quot;* #,##0.0_-;_-&quot;$&quot;* &quot;-&quot;??_-;_-@_-"/>
  </numFmts>
  <fonts count="50">
    <font>
      <sz val="11"/>
      <color theme="1"/>
      <name val="Aptos Narrow"/>
      <family val="2"/>
      <scheme val="minor"/>
    </font>
    <font>
      <sz val="11"/>
      <color theme="1"/>
      <name val="Aptos Narrow"/>
      <family val="2"/>
      <scheme val="minor"/>
    </font>
    <font>
      <sz val="11"/>
      <color theme="1"/>
      <name val="Helvetica LT"/>
      <family val="2"/>
    </font>
    <font>
      <sz val="10.5"/>
      <color indexed="8"/>
      <name val="Helvetica LT"/>
      <family val="2"/>
    </font>
    <font>
      <b/>
      <u/>
      <sz val="13"/>
      <color rgb="FF0000FF"/>
      <name val="Helvetica LT"/>
    </font>
    <font>
      <b/>
      <u/>
      <sz val="20"/>
      <color rgb="FF0000FF"/>
      <name val="Helvetica LT"/>
    </font>
    <font>
      <b/>
      <sz val="10.5"/>
      <name val="Helvetica LT"/>
    </font>
    <font>
      <sz val="10"/>
      <name val="Helvetica LT"/>
    </font>
    <font>
      <sz val="10"/>
      <color indexed="8"/>
      <name val="Helvetica LT"/>
    </font>
    <font>
      <b/>
      <sz val="11"/>
      <color rgb="FFFF0000"/>
      <name val="Helvetica LT"/>
    </font>
    <font>
      <b/>
      <sz val="11"/>
      <color theme="1" tint="4.9989318521683403E-2"/>
      <name val="Helvetica LT"/>
    </font>
    <font>
      <b/>
      <sz val="10"/>
      <name val="Helvetica LT"/>
    </font>
    <font>
      <sz val="11"/>
      <color indexed="8"/>
      <name val="Helvetica LT"/>
    </font>
    <font>
      <b/>
      <sz val="10"/>
      <color indexed="8"/>
      <name val="Helvetica LT"/>
    </font>
    <font>
      <b/>
      <sz val="12"/>
      <color rgb="FFFF0000"/>
      <name val="Helvetica LT"/>
    </font>
    <font>
      <b/>
      <sz val="10"/>
      <color theme="0"/>
      <name val="Helvetica LT"/>
    </font>
    <font>
      <b/>
      <sz val="10"/>
      <color rgb="FFFF0000"/>
      <name val="Helvetica LT"/>
    </font>
    <font>
      <b/>
      <sz val="10"/>
      <color rgb="FFDA8200"/>
      <name val="Helvetica LT"/>
    </font>
    <font>
      <sz val="10"/>
      <color theme="0"/>
      <name val="Helvetica LT"/>
    </font>
    <font>
      <b/>
      <sz val="10"/>
      <color rgb="FF2BA6DD"/>
      <name val="Helvetica LT"/>
    </font>
    <font>
      <sz val="10"/>
      <color rgb="FF2BA6DD"/>
      <name val="Helvetica LT"/>
    </font>
    <font>
      <b/>
      <sz val="10"/>
      <color rgb="FF489729"/>
      <name val="Helvetica LT"/>
    </font>
    <font>
      <b/>
      <sz val="10"/>
      <color rgb="FF63CA3A"/>
      <name val="Helvetica LT"/>
    </font>
    <font>
      <sz val="10"/>
      <color rgb="FF63CA3A"/>
      <name val="Helvetica LT"/>
    </font>
    <font>
      <sz val="9"/>
      <color indexed="8"/>
      <name val="Helvetica LT"/>
      <family val="2"/>
    </font>
    <font>
      <b/>
      <sz val="10.5"/>
      <color rgb="FFFF0000"/>
      <name val="Helvetica LT"/>
    </font>
    <font>
      <b/>
      <sz val="9"/>
      <color indexed="81"/>
      <name val="Tahoma"/>
      <family val="2"/>
    </font>
    <font>
      <sz val="9"/>
      <color indexed="81"/>
      <name val="Tahoma"/>
      <family val="2"/>
    </font>
    <font>
      <sz val="10.5"/>
      <color indexed="8"/>
      <name val="Arial"/>
      <family val="2"/>
    </font>
    <font>
      <b/>
      <sz val="12"/>
      <color indexed="8"/>
      <name val="Helvetica LT"/>
    </font>
    <font>
      <b/>
      <sz val="12"/>
      <color rgb="FF000000"/>
      <name val="Helvetica LT"/>
    </font>
    <font>
      <u/>
      <sz val="10"/>
      <color indexed="8"/>
      <name val="Helvetica LT"/>
    </font>
    <font>
      <b/>
      <u/>
      <sz val="10"/>
      <name val="Helvetica LT"/>
    </font>
    <font>
      <b/>
      <u/>
      <sz val="10"/>
      <color theme="1"/>
      <name val="Helvetica LT"/>
    </font>
    <font>
      <b/>
      <u/>
      <sz val="10"/>
      <color indexed="8"/>
      <name val="Helvetica LT"/>
    </font>
    <font>
      <i/>
      <sz val="10"/>
      <color indexed="8"/>
      <name val="Helvetica LT"/>
    </font>
    <font>
      <b/>
      <sz val="9"/>
      <color indexed="8"/>
      <name val="Helvetica LT"/>
    </font>
    <font>
      <b/>
      <sz val="10.5"/>
      <color indexed="8"/>
      <name val="Helvetica LT"/>
    </font>
    <font>
      <b/>
      <sz val="10.5"/>
      <color theme="0"/>
      <name val="Helvetica LT"/>
    </font>
    <font>
      <b/>
      <sz val="9.5"/>
      <color indexed="8"/>
      <name val="Helvetica LT"/>
    </font>
    <font>
      <b/>
      <sz val="10.5"/>
      <color rgb="FFE1DDEC"/>
      <name val="Helvetica LT"/>
    </font>
    <font>
      <sz val="10.5"/>
      <color rgb="FFE1DDEC"/>
      <name val="Helvetica LT"/>
    </font>
    <font>
      <b/>
      <sz val="10.5"/>
      <color theme="1"/>
      <name val="Helvetica LT"/>
    </font>
    <font>
      <sz val="10.5"/>
      <color theme="0"/>
      <name val="Helvetica LT"/>
      <family val="2"/>
    </font>
    <font>
      <sz val="10.5"/>
      <color indexed="8"/>
      <name val="Helvetica LT"/>
    </font>
    <font>
      <b/>
      <sz val="12"/>
      <color theme="0"/>
      <name val="Helvetica LT"/>
    </font>
    <font>
      <b/>
      <vertAlign val="superscript"/>
      <sz val="12"/>
      <color theme="0"/>
      <name val="Helvetica LT"/>
    </font>
    <font>
      <sz val="8"/>
      <color indexed="8"/>
      <name val="Helvetica LT"/>
    </font>
    <font>
      <vertAlign val="superscript"/>
      <sz val="8"/>
      <color rgb="FF000000"/>
      <name val="Helvetica LT"/>
    </font>
    <font>
      <b/>
      <vertAlign val="superscript"/>
      <sz val="10.5"/>
      <color theme="0"/>
      <name val="Helvetica LT"/>
    </font>
  </fonts>
  <fills count="1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461E64"/>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rgb="FFFFD54F"/>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rgb="FFE1DDEC"/>
        <bgColor indexed="64"/>
      </patternFill>
    </fill>
  </fills>
  <borders count="1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cellStyleXfs>
  <cellXfs count="157">
    <xf numFmtId="0" fontId="0" fillId="0" borderId="0" xfId="0"/>
    <xf numFmtId="0" fontId="3" fillId="2" borderId="0" xfId="3" applyFont="1" applyFill="1"/>
    <xf numFmtId="0" fontId="4" fillId="2" borderId="0" xfId="3" applyFont="1" applyFill="1"/>
    <xf numFmtId="0" fontId="5" fillId="2" borderId="0" xfId="3" applyFont="1" applyFill="1"/>
    <xf numFmtId="0" fontId="3" fillId="2" borderId="0" xfId="3" applyFont="1" applyFill="1" applyAlignment="1">
      <alignment horizontal="center"/>
    </xf>
    <xf numFmtId="0" fontId="3" fillId="0" borderId="0" xfId="3" applyFont="1"/>
    <xf numFmtId="0" fontId="6" fillId="3" borderId="1" xfId="3" applyFont="1" applyFill="1" applyBorder="1"/>
    <xf numFmtId="0" fontId="7" fillId="3" borderId="2" xfId="3" applyFont="1" applyFill="1" applyBorder="1"/>
    <xf numFmtId="0" fontId="8" fillId="2" borderId="0" xfId="3" applyFont="1" applyFill="1"/>
    <xf numFmtId="0" fontId="9" fillId="2" borderId="0" xfId="3" applyFont="1" applyFill="1"/>
    <xf numFmtId="0" fontId="10" fillId="2" borderId="0" xfId="3" applyFont="1" applyFill="1"/>
    <xf numFmtId="0" fontId="11" fillId="3" borderId="3" xfId="3" applyFont="1" applyFill="1" applyBorder="1"/>
    <xf numFmtId="164" fontId="11" fillId="4" borderId="4" xfId="1" applyNumberFormat="1" applyFont="1" applyFill="1" applyBorder="1" applyAlignment="1" applyProtection="1">
      <alignment horizontal="left"/>
      <protection locked="0"/>
    </xf>
    <xf numFmtId="0" fontId="7" fillId="4" borderId="5" xfId="3" applyFont="1" applyFill="1" applyBorder="1" applyProtection="1">
      <protection locked="0"/>
    </xf>
    <xf numFmtId="0" fontId="3" fillId="2" borderId="0" xfId="3" applyFont="1" applyFill="1" applyProtection="1">
      <protection locked="0"/>
    </xf>
    <xf numFmtId="0" fontId="3" fillId="0" borderId="0" xfId="3" applyFont="1" applyProtection="1">
      <protection locked="0"/>
    </xf>
    <xf numFmtId="164" fontId="11" fillId="4" borderId="4" xfId="1" applyNumberFormat="1" applyFont="1" applyFill="1" applyBorder="1" applyProtection="1">
      <protection locked="0"/>
    </xf>
    <xf numFmtId="0" fontId="12" fillId="2" borderId="0" xfId="3" applyFont="1" applyFill="1"/>
    <xf numFmtId="0" fontId="11" fillId="3" borderId="6" xfId="3" applyFont="1" applyFill="1" applyBorder="1"/>
    <xf numFmtId="164" fontId="11" fillId="4" borderId="7" xfId="1" applyNumberFormat="1" applyFont="1" applyFill="1" applyBorder="1" applyProtection="1">
      <protection locked="0"/>
    </xf>
    <xf numFmtId="0" fontId="7" fillId="4" borderId="8" xfId="3" applyFont="1" applyFill="1" applyBorder="1" applyProtection="1">
      <protection locked="0"/>
    </xf>
    <xf numFmtId="0" fontId="13" fillId="2" borderId="0" xfId="3" applyFont="1" applyFill="1"/>
    <xf numFmtId="10" fontId="13" fillId="2" borderId="0" xfId="1" applyNumberFormat="1" applyFont="1" applyFill="1" applyProtection="1"/>
    <xf numFmtId="0" fontId="12" fillId="0" borderId="0" xfId="3" applyFont="1"/>
    <xf numFmtId="164" fontId="13" fillId="2" borderId="0" xfId="1" applyNumberFormat="1" applyFont="1" applyFill="1" applyProtection="1"/>
    <xf numFmtId="0" fontId="14" fillId="2" borderId="0" xfId="3" applyFont="1" applyFill="1"/>
    <xf numFmtId="0" fontId="15" fillId="5" borderId="0" xfId="3" applyFont="1" applyFill="1" applyAlignment="1">
      <alignment vertical="top"/>
    </xf>
    <xf numFmtId="0" fontId="15" fillId="5" borderId="0" xfId="3" applyFont="1" applyFill="1" applyAlignment="1">
      <alignment horizontal="left" vertical="top" wrapText="1"/>
    </xf>
    <xf numFmtId="0" fontId="15" fillId="5" borderId="0" xfId="3" applyFont="1" applyFill="1" applyAlignment="1">
      <alignment horizontal="center" vertical="top" wrapText="1"/>
    </xf>
    <xf numFmtId="0" fontId="15" fillId="5" borderId="0" xfId="3" applyFont="1" applyFill="1" applyAlignment="1">
      <alignment horizontal="center" vertical="top"/>
    </xf>
    <xf numFmtId="0" fontId="3" fillId="0" borderId="0" xfId="3" applyFont="1" applyAlignment="1">
      <alignment horizontal="center"/>
    </xf>
    <xf numFmtId="0" fontId="11" fillId="6" borderId="0" xfId="3" applyFont="1" applyFill="1"/>
    <xf numFmtId="0" fontId="8" fillId="2" borderId="0" xfId="3" applyFont="1" applyFill="1" applyAlignment="1">
      <alignment horizontal="center"/>
    </xf>
    <xf numFmtId="0" fontId="8" fillId="7" borderId="0" xfId="3" applyFont="1" applyFill="1"/>
    <xf numFmtId="10" fontId="8" fillId="2" borderId="0" xfId="3" applyNumberFormat="1" applyFont="1" applyFill="1" applyAlignment="1">
      <alignment horizontal="left"/>
    </xf>
    <xf numFmtId="9" fontId="16" fillId="4" borderId="0" xfId="2" applyFont="1" applyFill="1" applyAlignment="1" applyProtection="1">
      <alignment horizontal="center"/>
      <protection locked="0"/>
    </xf>
    <xf numFmtId="164" fontId="8" fillId="2" borderId="0" xfId="1" applyNumberFormat="1" applyFont="1" applyFill="1" applyAlignment="1" applyProtection="1"/>
    <xf numFmtId="10" fontId="8" fillId="2" borderId="0" xfId="3" applyNumberFormat="1" applyFont="1" applyFill="1" applyAlignment="1">
      <alignment horizontal="center"/>
    </xf>
    <xf numFmtId="164" fontId="8" fillId="2" borderId="0" xfId="1" applyNumberFormat="1" applyFont="1" applyFill="1" applyAlignment="1" applyProtection="1">
      <alignment horizontal="center"/>
    </xf>
    <xf numFmtId="0" fontId="13" fillId="8" borderId="0" xfId="3" applyFont="1" applyFill="1"/>
    <xf numFmtId="0" fontId="8" fillId="8" borderId="0" xfId="3" applyFont="1" applyFill="1" applyAlignment="1">
      <alignment horizontal="left"/>
    </xf>
    <xf numFmtId="0" fontId="8" fillId="8" borderId="0" xfId="3" applyFont="1" applyFill="1" applyAlignment="1">
      <alignment horizontal="center"/>
    </xf>
    <xf numFmtId="164" fontId="8" fillId="8" borderId="0" xfId="3" applyNumberFormat="1" applyFont="1" applyFill="1" applyAlignment="1">
      <alignment horizontal="left"/>
    </xf>
    <xf numFmtId="9" fontId="16" fillId="4" borderId="0" xfId="3" applyNumberFormat="1" applyFont="1" applyFill="1" applyAlignment="1" applyProtection="1">
      <alignment horizontal="center"/>
      <protection locked="0"/>
    </xf>
    <xf numFmtId="0" fontId="17" fillId="9" borderId="0" xfId="3" applyFont="1" applyFill="1"/>
    <xf numFmtId="0" fontId="18" fillId="9" borderId="0" xfId="3" applyFont="1" applyFill="1" applyAlignment="1">
      <alignment horizontal="left"/>
    </xf>
    <xf numFmtId="0" fontId="18" fillId="9" borderId="0" xfId="3" applyFont="1" applyFill="1" applyAlignment="1">
      <alignment horizontal="center"/>
    </xf>
    <xf numFmtId="164" fontId="18" fillId="9" borderId="0" xfId="3" applyNumberFormat="1" applyFont="1" applyFill="1" applyAlignment="1">
      <alignment horizontal="left"/>
    </xf>
    <xf numFmtId="0" fontId="19" fillId="10" borderId="0" xfId="3" applyFont="1" applyFill="1"/>
    <xf numFmtId="0" fontId="20" fillId="10" borderId="0" xfId="3" applyFont="1" applyFill="1" applyAlignment="1">
      <alignment horizontal="left"/>
    </xf>
    <xf numFmtId="0" fontId="20" fillId="10" borderId="0" xfId="3" applyFont="1" applyFill="1" applyAlignment="1">
      <alignment horizontal="center"/>
    </xf>
    <xf numFmtId="164" fontId="20" fillId="10" borderId="0" xfId="3" applyNumberFormat="1" applyFont="1" applyFill="1" applyAlignment="1">
      <alignment horizontal="left"/>
    </xf>
    <xf numFmtId="0" fontId="21" fillId="11" borderId="0" xfId="3" applyFont="1" applyFill="1"/>
    <xf numFmtId="0" fontId="22" fillId="11" borderId="0" xfId="3" applyFont="1" applyFill="1" applyAlignment="1">
      <alignment horizontal="left"/>
    </xf>
    <xf numFmtId="0" fontId="23" fillId="11" borderId="0" xfId="3" applyFont="1" applyFill="1" applyAlignment="1">
      <alignment horizontal="center"/>
    </xf>
    <xf numFmtId="164" fontId="22" fillId="11" borderId="0" xfId="3" applyNumberFormat="1" applyFont="1" applyFill="1" applyAlignment="1">
      <alignment horizontal="left"/>
    </xf>
    <xf numFmtId="0" fontId="13" fillId="12" borderId="0" xfId="3" applyFont="1" applyFill="1"/>
    <xf numFmtId="0" fontId="8" fillId="12" borderId="0" xfId="3" applyFont="1" applyFill="1" applyAlignment="1">
      <alignment horizontal="left"/>
    </xf>
    <xf numFmtId="0" fontId="8" fillId="12" borderId="0" xfId="3" applyFont="1" applyFill="1"/>
    <xf numFmtId="0" fontId="8" fillId="12" borderId="0" xfId="3" applyFont="1" applyFill="1" applyAlignment="1">
      <alignment horizontal="center"/>
    </xf>
    <xf numFmtId="0" fontId="15" fillId="13" borderId="0" xfId="3" applyFont="1" applyFill="1" applyAlignment="1">
      <alignment vertical="top"/>
    </xf>
    <xf numFmtId="10" fontId="15" fillId="13" borderId="0" xfId="2" applyNumberFormat="1" applyFont="1" applyFill="1" applyAlignment="1" applyProtection="1">
      <alignment horizontal="center" vertical="top"/>
    </xf>
    <xf numFmtId="164" fontId="15" fillId="13" borderId="0" xfId="1" applyNumberFormat="1" applyFont="1" applyFill="1" applyAlignment="1" applyProtection="1">
      <alignment horizontal="center" vertical="top"/>
    </xf>
    <xf numFmtId="44" fontId="15" fillId="13" borderId="0" xfId="1" applyFont="1" applyFill="1" applyAlignment="1" applyProtection="1">
      <alignment horizontal="center" vertical="top"/>
    </xf>
    <xf numFmtId="0" fontId="24" fillId="2" borderId="0" xfId="3" applyFont="1" applyFill="1" applyAlignment="1">
      <alignment vertical="top"/>
    </xf>
    <xf numFmtId="0" fontId="25" fillId="2" borderId="0" xfId="3" applyFont="1" applyFill="1" applyAlignment="1">
      <alignment vertical="center"/>
    </xf>
    <xf numFmtId="0" fontId="25" fillId="4" borderId="9" xfId="3" applyFont="1" applyFill="1" applyBorder="1" applyAlignment="1">
      <alignment horizontal="center" vertical="center"/>
    </xf>
    <xf numFmtId="44" fontId="24" fillId="2" borderId="0" xfId="3" applyNumberFormat="1" applyFont="1" applyFill="1" applyAlignment="1">
      <alignment vertical="top"/>
    </xf>
    <xf numFmtId="0" fontId="24" fillId="2" borderId="0" xfId="3" applyFont="1" applyFill="1"/>
    <xf numFmtId="0" fontId="24" fillId="2" borderId="0" xfId="3" applyFont="1" applyFill="1" applyAlignment="1">
      <alignment wrapText="1"/>
    </xf>
    <xf numFmtId="0" fontId="24" fillId="2" borderId="0" xfId="3" applyFont="1" applyFill="1" applyAlignment="1">
      <alignment horizontal="left"/>
    </xf>
    <xf numFmtId="0" fontId="28" fillId="14" borderId="0" xfId="3" applyFont="1" applyFill="1"/>
    <xf numFmtId="0" fontId="3" fillId="14" borderId="0" xfId="3" applyFont="1" applyFill="1"/>
    <xf numFmtId="0" fontId="3" fillId="2" borderId="10" xfId="3" applyFont="1" applyFill="1" applyBorder="1"/>
    <xf numFmtId="0" fontId="3" fillId="2" borderId="11" xfId="3" applyFont="1" applyFill="1" applyBorder="1"/>
    <xf numFmtId="0" fontId="3" fillId="2" borderId="11" xfId="3" applyFont="1" applyFill="1" applyBorder="1" applyAlignment="1">
      <alignment horizontal="center"/>
    </xf>
    <xf numFmtId="0" fontId="3" fillId="2" borderId="12" xfId="3" applyFont="1" applyFill="1" applyBorder="1" applyAlignment="1">
      <alignment horizontal="center"/>
    </xf>
    <xf numFmtId="0" fontId="3" fillId="2" borderId="4" xfId="3" applyFont="1" applyFill="1" applyBorder="1"/>
    <xf numFmtId="0" fontId="29" fillId="2" borderId="0" xfId="3" applyFont="1" applyFill="1"/>
    <xf numFmtId="0" fontId="31" fillId="2" borderId="0" xfId="3" applyFont="1" applyFill="1"/>
    <xf numFmtId="0" fontId="8" fillId="2" borderId="13" xfId="3" applyFont="1" applyFill="1" applyBorder="1" applyAlignment="1">
      <alignment horizontal="center"/>
    </xf>
    <xf numFmtId="0" fontId="8" fillId="2" borderId="13" xfId="3" applyFont="1" applyFill="1" applyBorder="1"/>
    <xf numFmtId="164" fontId="8" fillId="2" borderId="0" xfId="3" applyNumberFormat="1" applyFont="1" applyFill="1"/>
    <xf numFmtId="14" fontId="8" fillId="2" borderId="0" xfId="3" applyNumberFormat="1" applyFont="1" applyFill="1"/>
    <xf numFmtId="0" fontId="13" fillId="2" borderId="0" xfId="3" applyFont="1" applyFill="1" applyAlignment="1">
      <alignment horizontal="center"/>
    </xf>
    <xf numFmtId="0" fontId="18" fillId="5" borderId="0" xfId="3" applyFont="1" applyFill="1" applyAlignment="1">
      <alignment vertical="center"/>
    </xf>
    <xf numFmtId="0" fontId="15" fillId="5" borderId="0" xfId="3" applyFont="1" applyFill="1" applyAlignment="1">
      <alignment horizontal="right" vertical="center"/>
    </xf>
    <xf numFmtId="0" fontId="32" fillId="2" borderId="0" xfId="3" applyFont="1" applyFill="1"/>
    <xf numFmtId="0" fontId="11" fillId="2" borderId="0" xfId="3" applyFont="1" applyFill="1"/>
    <xf numFmtId="9" fontId="8" fillId="2" borderId="0" xfId="3" applyNumberFormat="1" applyFont="1" applyFill="1" applyAlignment="1">
      <alignment horizontal="center"/>
    </xf>
    <xf numFmtId="164" fontId="8" fillId="2" borderId="0" xfId="3" applyNumberFormat="1" applyFont="1" applyFill="1" applyAlignment="1">
      <alignment horizontal="center"/>
    </xf>
    <xf numFmtId="10" fontId="8" fillId="2" borderId="0" xfId="2" applyNumberFormat="1" applyFont="1" applyFill="1" applyAlignment="1">
      <alignment horizontal="center"/>
    </xf>
    <xf numFmtId="44" fontId="8" fillId="2" borderId="0" xfId="1" applyFont="1" applyFill="1" applyAlignment="1">
      <alignment horizontal="center"/>
    </xf>
    <xf numFmtId="0" fontId="33" fillId="2" borderId="0" xfId="3" applyFont="1" applyFill="1"/>
    <xf numFmtId="0" fontId="34" fillId="2" borderId="0" xfId="3" applyFont="1" applyFill="1"/>
    <xf numFmtId="9" fontId="8" fillId="2" borderId="14" xfId="3" applyNumberFormat="1" applyFont="1" applyFill="1" applyBorder="1" applyAlignment="1">
      <alignment horizontal="center"/>
    </xf>
    <xf numFmtId="164" fontId="8" fillId="2" borderId="14" xfId="3" applyNumberFormat="1" applyFont="1" applyFill="1" applyBorder="1" applyAlignment="1">
      <alignment horizontal="center"/>
    </xf>
    <xf numFmtId="10" fontId="8" fillId="2" borderId="14" xfId="2" applyNumberFormat="1" applyFont="1" applyFill="1" applyBorder="1" applyAlignment="1">
      <alignment horizontal="center"/>
    </xf>
    <xf numFmtId="44" fontId="8" fillId="2" borderId="14" xfId="1" applyFont="1" applyFill="1" applyBorder="1" applyAlignment="1">
      <alignment horizontal="center"/>
    </xf>
    <xf numFmtId="9" fontId="11" fillId="2" borderId="0" xfId="3" applyNumberFormat="1" applyFont="1" applyFill="1" applyAlignment="1">
      <alignment horizontal="center" vertical="center"/>
    </xf>
    <xf numFmtId="164" fontId="11" fillId="2" borderId="0" xfId="1" applyNumberFormat="1" applyFont="1" applyFill="1" applyBorder="1" applyAlignment="1" applyProtection="1">
      <alignment horizontal="center" vertical="center"/>
    </xf>
    <xf numFmtId="10" fontId="11" fillId="2" borderId="0" xfId="2" applyNumberFormat="1" applyFont="1" applyFill="1" applyBorder="1" applyAlignment="1" applyProtection="1">
      <alignment horizontal="center" vertical="center"/>
    </xf>
    <xf numFmtId="44" fontId="11" fillId="2" borderId="0" xfId="1" applyFont="1" applyFill="1" applyBorder="1" applyAlignment="1" applyProtection="1">
      <alignment horizontal="center" vertical="center"/>
    </xf>
    <xf numFmtId="10" fontId="8" fillId="2" borderId="0" xfId="3" applyNumberFormat="1" applyFont="1" applyFill="1"/>
    <xf numFmtId="0" fontId="35" fillId="2" borderId="0" xfId="3" applyFont="1" applyFill="1"/>
    <xf numFmtId="165" fontId="8" fillId="2" borderId="0" xfId="3" applyNumberFormat="1" applyFont="1" applyFill="1"/>
    <xf numFmtId="0" fontId="8" fillId="0" borderId="0" xfId="3" applyFont="1"/>
    <xf numFmtId="0" fontId="36" fillId="2" borderId="0" xfId="3" applyFont="1" applyFill="1"/>
    <xf numFmtId="0" fontId="24" fillId="2" borderId="13" xfId="3" applyFont="1" applyFill="1" applyBorder="1"/>
    <xf numFmtId="0" fontId="24" fillId="2" borderId="13" xfId="3" applyFont="1" applyFill="1" applyBorder="1" applyAlignment="1">
      <alignment vertical="top"/>
    </xf>
    <xf numFmtId="0" fontId="24" fillId="2" borderId="13" xfId="3" applyFont="1" applyFill="1" applyBorder="1" applyAlignment="1">
      <alignment horizontal="left"/>
    </xf>
    <xf numFmtId="0" fontId="3" fillId="2" borderId="13" xfId="3" applyFont="1" applyFill="1" applyBorder="1" applyAlignment="1">
      <alignment horizontal="center"/>
    </xf>
    <xf numFmtId="0" fontId="3" fillId="2" borderId="13" xfId="3" applyFont="1" applyFill="1" applyBorder="1"/>
    <xf numFmtId="0" fontId="3" fillId="2" borderId="15" xfId="3" applyFont="1" applyFill="1" applyBorder="1"/>
    <xf numFmtId="0" fontId="3" fillId="2" borderId="16" xfId="3" applyFont="1" applyFill="1" applyBorder="1"/>
    <xf numFmtId="44" fontId="3" fillId="2" borderId="0" xfId="1" applyFont="1" applyFill="1" applyProtection="1"/>
    <xf numFmtId="0" fontId="37" fillId="2" borderId="0" xfId="3" applyFont="1" applyFill="1"/>
    <xf numFmtId="14" fontId="37" fillId="2" borderId="0" xfId="1" applyNumberFormat="1" applyFont="1" applyFill="1" applyProtection="1"/>
    <xf numFmtId="0" fontId="38" fillId="5" borderId="0" xfId="3" applyFont="1" applyFill="1" applyAlignment="1">
      <alignment vertical="top"/>
    </xf>
    <xf numFmtId="0" fontId="38" fillId="5" borderId="0" xfId="3" applyFont="1" applyFill="1" applyAlignment="1">
      <alignment horizontal="left" vertical="top" wrapText="1"/>
    </xf>
    <xf numFmtId="0" fontId="38" fillId="5" borderId="0" xfId="3" applyFont="1" applyFill="1" applyAlignment="1">
      <alignment horizontal="center" vertical="top"/>
    </xf>
    <xf numFmtId="0" fontId="39" fillId="2" borderId="0" xfId="3" applyFont="1" applyFill="1" applyAlignment="1">
      <alignment horizontal="center"/>
    </xf>
    <xf numFmtId="0" fontId="37" fillId="2" borderId="0" xfId="3" applyFont="1" applyFill="1" applyAlignment="1">
      <alignment horizontal="center"/>
    </xf>
    <xf numFmtId="0" fontId="6" fillId="15" borderId="0" xfId="3" applyFont="1" applyFill="1"/>
    <xf numFmtId="0" fontId="40" fillId="15" borderId="0" xfId="3" applyFont="1" applyFill="1"/>
    <xf numFmtId="0" fontId="41" fillId="15" borderId="0" xfId="3" applyFont="1" applyFill="1"/>
    <xf numFmtId="0" fontId="3" fillId="7" borderId="0" xfId="3" applyFont="1" applyFill="1"/>
    <xf numFmtId="10" fontId="3" fillId="2" borderId="0" xfId="3" applyNumberFormat="1" applyFont="1" applyFill="1" applyAlignment="1">
      <alignment horizontal="left"/>
    </xf>
    <xf numFmtId="10" fontId="3" fillId="2" borderId="0" xfId="3" applyNumberFormat="1" applyFont="1" applyFill="1" applyAlignment="1">
      <alignment horizontal="center"/>
    </xf>
    <xf numFmtId="10" fontId="3" fillId="2" borderId="0" xfId="2" applyNumberFormat="1" applyFont="1" applyFill="1" applyAlignment="1" applyProtection="1">
      <alignment horizontal="left"/>
    </xf>
    <xf numFmtId="0" fontId="37" fillId="15" borderId="0" xfId="3" applyFont="1" applyFill="1"/>
    <xf numFmtId="0" fontId="3" fillId="15" borderId="0" xfId="3" applyFont="1" applyFill="1" applyAlignment="1">
      <alignment horizontal="left"/>
    </xf>
    <xf numFmtId="0" fontId="3" fillId="15" borderId="0" xfId="3" applyFont="1" applyFill="1" applyAlignment="1">
      <alignment horizontal="center"/>
    </xf>
    <xf numFmtId="0" fontId="3" fillId="15" borderId="0" xfId="3" applyFont="1" applyFill="1"/>
    <xf numFmtId="0" fontId="42" fillId="15" borderId="0" xfId="3" applyFont="1" applyFill="1"/>
    <xf numFmtId="0" fontId="43" fillId="15" borderId="0" xfId="3" applyFont="1" applyFill="1" applyAlignment="1">
      <alignment horizontal="left"/>
    </xf>
    <xf numFmtId="0" fontId="43" fillId="15" borderId="0" xfId="3" applyFont="1" applyFill="1" applyAlignment="1">
      <alignment horizontal="center"/>
    </xf>
    <xf numFmtId="9" fontId="3" fillId="2" borderId="0" xfId="3" applyNumberFormat="1" applyFont="1" applyFill="1" applyAlignment="1">
      <alignment horizontal="center"/>
    </xf>
    <xf numFmtId="0" fontId="38" fillId="15" borderId="0" xfId="3" applyFont="1" applyFill="1" applyAlignment="1">
      <alignment horizontal="left"/>
    </xf>
    <xf numFmtId="0" fontId="38" fillId="15" borderId="0" xfId="3" applyFont="1" applyFill="1" applyAlignment="1">
      <alignment horizontal="center"/>
    </xf>
    <xf numFmtId="0" fontId="44" fillId="7" borderId="0" xfId="3" applyFont="1" applyFill="1"/>
    <xf numFmtId="10" fontId="3" fillId="0" borderId="0" xfId="3" applyNumberFormat="1" applyFont="1" applyAlignment="1">
      <alignment horizontal="center"/>
    </xf>
    <xf numFmtId="0" fontId="28" fillId="7" borderId="0" xfId="3" applyFont="1" applyFill="1"/>
    <xf numFmtId="0" fontId="45" fillId="5" borderId="0" xfId="3" applyFont="1" applyFill="1" applyAlignment="1">
      <alignment vertical="top"/>
    </xf>
    <xf numFmtId="0" fontId="45" fillId="5" borderId="0" xfId="3" applyFont="1" applyFill="1" applyAlignment="1">
      <alignment horizontal="left" vertical="top" wrapText="1"/>
    </xf>
    <xf numFmtId="0" fontId="45" fillId="5" borderId="0" xfId="3" applyFont="1" applyFill="1" applyAlignment="1">
      <alignment horizontal="center" vertical="top" wrapText="1"/>
    </xf>
    <xf numFmtId="0" fontId="37" fillId="0" borderId="17" xfId="3" applyFont="1" applyBorder="1" applyAlignment="1">
      <alignment wrapText="1"/>
    </xf>
    <xf numFmtId="9" fontId="3" fillId="0" borderId="17" xfId="3" applyNumberFormat="1" applyFont="1" applyBorder="1" applyAlignment="1">
      <alignment vertical="top" wrapText="1"/>
    </xf>
    <xf numFmtId="10" fontId="3" fillId="0" borderId="17" xfId="3" applyNumberFormat="1" applyFont="1" applyBorder="1" applyAlignment="1">
      <alignment horizontal="center" vertical="top"/>
    </xf>
    <xf numFmtId="0" fontId="3" fillId="0" borderId="17" xfId="3" applyFont="1" applyBorder="1" applyAlignment="1">
      <alignment vertical="top" wrapText="1"/>
    </xf>
    <xf numFmtId="0" fontId="37" fillId="0" borderId="17" xfId="3" applyFont="1" applyBorder="1" applyAlignment="1">
      <alignment vertical="top" wrapText="1"/>
    </xf>
    <xf numFmtId="0" fontId="47" fillId="7" borderId="0" xfId="3" quotePrefix="1" applyFont="1" applyFill="1"/>
    <xf numFmtId="0" fontId="13" fillId="2" borderId="0" xfId="3" applyFont="1" applyFill="1" applyAlignment="1">
      <alignment horizontal="right"/>
    </xf>
    <xf numFmtId="0" fontId="24" fillId="2" borderId="0" xfId="3" applyFont="1" applyFill="1" applyAlignment="1">
      <alignment horizontal="left" vertical="top" wrapText="1"/>
    </xf>
    <xf numFmtId="0" fontId="24" fillId="2" borderId="14" xfId="3" applyFont="1" applyFill="1" applyBorder="1" applyAlignment="1">
      <alignment horizontal="left" vertical="top" wrapText="1"/>
    </xf>
    <xf numFmtId="0" fontId="38" fillId="5" borderId="0" xfId="3" applyFont="1" applyFill="1" applyAlignment="1">
      <alignment horizontal="center" vertical="top"/>
    </xf>
    <xf numFmtId="0" fontId="24" fillId="0" borderId="0" xfId="3" applyFont="1" applyAlignment="1">
      <alignment horizontal="left" vertical="top" wrapText="1"/>
    </xf>
  </cellXfs>
  <cellStyles count="4">
    <cellStyle name="Currency" xfId="1" builtinId="4"/>
    <cellStyle name="Normal" xfId="0" builtinId="0"/>
    <cellStyle name="Normal 2" xfId="3" xr:uid="{49F8A322-885D-45D3-B4EB-273F1E81EA89}"/>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302559</xdr:colOff>
      <xdr:row>3</xdr:row>
      <xdr:rowOff>89646</xdr:rowOff>
    </xdr:from>
    <xdr:to>
      <xdr:col>5</xdr:col>
      <xdr:colOff>459441</xdr:colOff>
      <xdr:row>7</xdr:row>
      <xdr:rowOff>190499</xdr:rowOff>
    </xdr:to>
    <xdr:sp macro="" textlink="">
      <xdr:nvSpPr>
        <xdr:cNvPr id="2" name="Arrow: Down 1">
          <a:extLst>
            <a:ext uri="{FF2B5EF4-FFF2-40B4-BE49-F238E27FC236}">
              <a16:creationId xmlns:a16="http://schemas.microsoft.com/office/drawing/2014/main" id="{4096FCB0-4D68-4B0E-B9ED-DCD529A9BF64}"/>
            </a:ext>
          </a:extLst>
        </xdr:cNvPr>
        <xdr:cNvSpPr/>
      </xdr:nvSpPr>
      <xdr:spPr>
        <a:xfrm>
          <a:off x="8455959" y="770684"/>
          <a:ext cx="156882" cy="810465"/>
        </a:xfrm>
        <a:prstGeom prst="downArrow">
          <a:avLst/>
        </a:prstGeom>
        <a:solidFill>
          <a:srgbClr val="232CE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xdr:col>
      <xdr:colOff>263338</xdr:colOff>
      <xdr:row>2</xdr:row>
      <xdr:rowOff>95252</xdr:rowOff>
    </xdr:from>
    <xdr:to>
      <xdr:col>5</xdr:col>
      <xdr:colOff>173691</xdr:colOff>
      <xdr:row>3</xdr:row>
      <xdr:rowOff>56033</xdr:rowOff>
    </xdr:to>
    <xdr:sp macro="" textlink="">
      <xdr:nvSpPr>
        <xdr:cNvPr id="3" name="Arrow: Down 2">
          <a:extLst>
            <a:ext uri="{FF2B5EF4-FFF2-40B4-BE49-F238E27FC236}">
              <a16:creationId xmlns:a16="http://schemas.microsoft.com/office/drawing/2014/main" id="{66417425-6345-4754-B2B9-DA9D29583F56}"/>
            </a:ext>
          </a:extLst>
        </xdr:cNvPr>
        <xdr:cNvSpPr/>
      </xdr:nvSpPr>
      <xdr:spPr>
        <a:xfrm rot="5400000">
          <a:off x="7789068" y="199047"/>
          <a:ext cx="136994" cy="939053"/>
        </a:xfrm>
        <a:prstGeom prst="downArrow">
          <a:avLst/>
        </a:prstGeom>
        <a:solidFill>
          <a:srgbClr val="232CE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876300</xdr:colOff>
      <xdr:row>2</xdr:row>
      <xdr:rowOff>4242</xdr:rowOff>
    </xdr:from>
    <xdr:to>
      <xdr:col>11</xdr:col>
      <xdr:colOff>135475</xdr:colOff>
      <xdr:row>3</xdr:row>
      <xdr:rowOff>152150</xdr:rowOff>
    </xdr:to>
    <xdr:pic>
      <xdr:nvPicPr>
        <xdr:cNvPr id="2" name="Picture 1">
          <a:extLst>
            <a:ext uri="{FF2B5EF4-FFF2-40B4-BE49-F238E27FC236}">
              <a16:creationId xmlns:a16="http://schemas.microsoft.com/office/drawing/2014/main" id="{500615B6-409F-49E0-8E87-362C84070003}"/>
            </a:ext>
          </a:extLst>
        </xdr:cNvPr>
        <xdr:cNvPicPr>
          <a:picLocks noChangeAspect="1"/>
        </xdr:cNvPicPr>
      </xdr:nvPicPr>
      <xdr:blipFill>
        <a:blip xmlns:r="http://schemas.openxmlformats.org/officeDocument/2006/relationships" r:embed="rId1"/>
        <a:stretch>
          <a:fillRect/>
        </a:stretch>
      </xdr:blipFill>
      <xdr:spPr>
        <a:xfrm>
          <a:off x="6734175" y="347142"/>
          <a:ext cx="3364450" cy="3479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270254</xdr:colOff>
      <xdr:row>0</xdr:row>
      <xdr:rowOff>104775</xdr:rowOff>
    </xdr:from>
    <xdr:to>
      <xdr:col>9</xdr:col>
      <xdr:colOff>57150</xdr:colOff>
      <xdr:row>2</xdr:row>
      <xdr:rowOff>66675</xdr:rowOff>
    </xdr:to>
    <xdr:pic>
      <xdr:nvPicPr>
        <xdr:cNvPr id="2" name="Picture 1">
          <a:extLst>
            <a:ext uri="{FF2B5EF4-FFF2-40B4-BE49-F238E27FC236}">
              <a16:creationId xmlns:a16="http://schemas.microsoft.com/office/drawing/2014/main" id="{4D837E4A-1E8D-4E4C-B5D3-2F6C3AD38CBA}"/>
            </a:ext>
          </a:extLst>
        </xdr:cNvPr>
        <xdr:cNvPicPr>
          <a:picLocks noChangeAspect="1"/>
        </xdr:cNvPicPr>
      </xdr:nvPicPr>
      <xdr:blipFill>
        <a:blip xmlns:r="http://schemas.openxmlformats.org/officeDocument/2006/relationships" r:embed="rId1"/>
        <a:stretch>
          <a:fillRect/>
        </a:stretch>
      </xdr:blipFill>
      <xdr:spPr>
        <a:xfrm>
          <a:off x="10033379" y="104775"/>
          <a:ext cx="3025396" cy="304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enturiacapital.sharepoint.com/sites/B-CenturiaLife/Shared%20Documents/I.%20Product/Greg/Desktop/Centuria-LifeGoals-Fee-Calculator-SOA-June2021.xlsx" TargetMode="External"/><Relationship Id="rId1" Type="http://schemas.openxmlformats.org/officeDocument/2006/relationships/externalLinkPath" Target="/sites/B-CenturiaLife/Shared%20Documents/I.%20Product/Greg/Desktop/Centuria-LifeGoals-Fee-Calculator-SOA-June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feGoals fee calculator"/>
      <sheetName val="Statement of Advice - Fees"/>
      <sheetName val="Fees on Funds"/>
      <sheetName val="Performance Fee"/>
    </sheetNames>
    <sheetDataSet>
      <sheetData sheetId="0">
        <row r="16">
          <cell r="J16" t="str">
            <v>OVS2591AU</v>
          </cell>
        </row>
        <row r="17">
          <cell r="J17" t="str">
            <v>OVS1514AU</v>
          </cell>
        </row>
        <row r="22">
          <cell r="J22" t="str">
            <v>OVS1810AU</v>
          </cell>
        </row>
        <row r="28">
          <cell r="B28" t="str">
            <v>Australian Share Funds</v>
          </cell>
        </row>
        <row r="35">
          <cell r="J35" t="str">
            <v>OVS2419AU</v>
          </cell>
        </row>
        <row r="36">
          <cell r="J36" t="str">
            <v>OVS9577AU</v>
          </cell>
        </row>
        <row r="37">
          <cell r="B37" t="str">
            <v>International Share Funds</v>
          </cell>
        </row>
        <row r="39">
          <cell r="J39" t="str">
            <v>OVS0233AU</v>
          </cell>
        </row>
        <row r="42">
          <cell r="J42" t="str">
            <v>OVS8802AU</v>
          </cell>
        </row>
        <row r="43">
          <cell r="B43" t="str">
            <v>Property and Infrastructure Funds</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AF2CF-6054-480F-80BC-9D22AEA64BC9}">
  <sheetPr>
    <tabColor theme="1"/>
  </sheetPr>
  <dimension ref="A1:AY127"/>
  <sheetViews>
    <sheetView tabSelected="1" workbookViewId="0">
      <selection activeCell="F13" sqref="F13"/>
    </sheetView>
  </sheetViews>
  <sheetFormatPr defaultColWidth="10.28515625" defaultRowHeight="13.5"/>
  <cols>
    <col min="1" max="1" width="5.85546875" style="5" customWidth="1"/>
    <col min="2" max="2" width="57" style="5" customWidth="1"/>
    <col min="3" max="3" width="16.5703125" style="15" customWidth="1"/>
    <col min="4" max="4" width="20.28515625" style="15" customWidth="1"/>
    <col min="5" max="5" width="14.42578125" style="15" customWidth="1"/>
    <col min="6" max="6" width="12.28515625" style="15" customWidth="1"/>
    <col min="7" max="7" width="13.28515625" style="5" customWidth="1"/>
    <col min="8" max="9" width="14.42578125" style="5" customWidth="1"/>
    <col min="10" max="10" width="12" style="5" customWidth="1"/>
    <col min="11" max="11" width="10.85546875" style="5" customWidth="1"/>
    <col min="12" max="12" width="8.140625" style="5" customWidth="1"/>
    <col min="13" max="13" width="1.5703125" style="5" customWidth="1"/>
    <col min="14" max="15" width="10.28515625" style="5"/>
    <col min="16" max="16" width="13.140625" style="5" customWidth="1"/>
    <col min="17" max="17" width="9.28515625" style="5" customWidth="1"/>
    <col min="18" max="18" width="4.85546875" style="5" customWidth="1"/>
    <col min="19" max="19" width="13.5703125" style="5" bestFit="1" customWidth="1"/>
    <col min="20" max="20" width="14.7109375" style="5" customWidth="1"/>
    <col min="21" max="21" width="20" style="30" customWidth="1"/>
    <col min="22" max="22" width="15.7109375" style="30" customWidth="1"/>
    <col min="23" max="23" width="3.140625" style="30" customWidth="1"/>
    <col min="24" max="24" width="18.5703125" style="30" customWidth="1"/>
    <col min="25" max="25" width="45.28515625" style="5" bestFit="1" customWidth="1"/>
    <col min="26" max="26" width="18.28515625" style="15" bestFit="1" customWidth="1"/>
    <col min="27" max="16384" width="10.28515625" style="15"/>
  </cols>
  <sheetData>
    <row r="1" spans="1:51" s="1" customFormat="1" ht="27" thickBot="1">
      <c r="G1" s="2" t="s">
        <v>0</v>
      </c>
      <c r="J1" s="3"/>
      <c r="U1" s="4"/>
      <c r="V1" s="4"/>
      <c r="W1" s="4"/>
      <c r="X1" s="4"/>
    </row>
    <row r="2" spans="1:51" s="5" customFormat="1" ht="15.75" thickBot="1">
      <c r="B2" s="6"/>
      <c r="C2" s="6" t="s">
        <v>1</v>
      </c>
      <c r="D2" s="7"/>
      <c r="E2" s="8"/>
      <c r="F2" s="9"/>
      <c r="G2" s="10" t="s">
        <v>2</v>
      </c>
      <c r="H2" s="8"/>
      <c r="I2" s="8"/>
      <c r="J2" s="1"/>
      <c r="K2" s="1"/>
      <c r="L2" s="1"/>
      <c r="M2" s="1"/>
      <c r="N2" s="1"/>
      <c r="O2" s="1"/>
      <c r="P2" s="1"/>
      <c r="Q2" s="1"/>
      <c r="R2" s="1"/>
      <c r="S2" s="1"/>
      <c r="T2" s="1"/>
      <c r="U2" s="4"/>
      <c r="V2" s="4"/>
      <c r="W2" s="4"/>
      <c r="X2" s="4"/>
      <c r="Y2" s="1"/>
      <c r="Z2" s="1"/>
      <c r="AA2" s="1"/>
      <c r="AB2" s="1"/>
      <c r="AC2" s="1"/>
      <c r="AD2" s="1"/>
      <c r="AE2" s="1"/>
      <c r="AF2" s="1"/>
      <c r="AG2" s="1"/>
      <c r="AH2" s="1"/>
      <c r="AI2" s="1"/>
      <c r="AJ2" s="1"/>
      <c r="AK2" s="1"/>
      <c r="AL2" s="1"/>
      <c r="AM2" s="1"/>
      <c r="AN2" s="1"/>
      <c r="AO2" s="1"/>
      <c r="AP2" s="1"/>
      <c r="AQ2" s="1"/>
      <c r="AR2" s="1"/>
      <c r="AS2" s="1"/>
      <c r="AT2" s="1"/>
      <c r="AU2" s="1"/>
      <c r="AV2" s="1"/>
      <c r="AW2" s="1"/>
      <c r="AX2" s="1"/>
      <c r="AY2" s="1"/>
    </row>
    <row r="3" spans="1:51" ht="15">
      <c r="A3" s="1"/>
      <c r="B3" s="11" t="s">
        <v>3</v>
      </c>
      <c r="C3" s="12" t="s">
        <v>4</v>
      </c>
      <c r="D3" s="13"/>
      <c r="E3" s="8"/>
      <c r="F3" s="9"/>
      <c r="G3" s="10" t="s">
        <v>5</v>
      </c>
      <c r="H3" s="8"/>
      <c r="I3" s="8"/>
      <c r="J3" s="1"/>
      <c r="K3" s="1"/>
      <c r="L3" s="1"/>
      <c r="M3" s="1"/>
      <c r="O3" s="1"/>
      <c r="P3" s="1"/>
      <c r="Q3" s="1"/>
      <c r="R3" s="1"/>
      <c r="S3" s="1"/>
      <c r="T3" s="1"/>
      <c r="U3" s="4"/>
      <c r="V3" s="4"/>
      <c r="W3" s="4"/>
      <c r="X3" s="4"/>
      <c r="Y3" s="1"/>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row>
    <row r="4" spans="1:51" ht="15">
      <c r="A4" s="1"/>
      <c r="B4" s="11" t="s">
        <v>6</v>
      </c>
      <c r="C4" s="16" t="s">
        <v>7</v>
      </c>
      <c r="D4" s="13"/>
      <c r="E4" s="8"/>
      <c r="F4" s="17"/>
      <c r="G4" s="10" t="s">
        <v>8</v>
      </c>
      <c r="H4" s="8"/>
      <c r="I4" s="8"/>
      <c r="J4" s="1"/>
      <c r="L4" s="1"/>
      <c r="M4" s="1"/>
      <c r="N4" s="1"/>
      <c r="O4" s="1"/>
      <c r="P4" s="1"/>
      <c r="Q4" s="1"/>
      <c r="R4" s="1"/>
      <c r="S4" s="1"/>
      <c r="T4" s="1"/>
      <c r="U4" s="4"/>
      <c r="V4" s="4"/>
      <c r="W4" s="4"/>
      <c r="X4" s="4"/>
      <c r="Y4" s="1"/>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row>
    <row r="5" spans="1:51" ht="15.75" thickBot="1">
      <c r="A5" s="1"/>
      <c r="B5" s="18" t="s">
        <v>9</v>
      </c>
      <c r="C5" s="19" t="s">
        <v>10</v>
      </c>
      <c r="D5" s="20"/>
      <c r="E5" s="8"/>
      <c r="F5" s="17"/>
      <c r="G5" s="10" t="s">
        <v>11</v>
      </c>
      <c r="H5" s="8"/>
      <c r="I5" s="8"/>
      <c r="K5" s="1"/>
      <c r="L5" s="1"/>
      <c r="M5" s="1"/>
      <c r="N5" s="1"/>
      <c r="O5" s="1"/>
      <c r="P5" s="1"/>
      <c r="Q5" s="1"/>
      <c r="R5" s="1"/>
      <c r="S5" s="1"/>
      <c r="T5" s="1"/>
      <c r="U5" s="4"/>
      <c r="V5" s="4"/>
      <c r="W5" s="4"/>
      <c r="X5" s="4"/>
      <c r="Y5" s="1"/>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row>
    <row r="6" spans="1:51" ht="15">
      <c r="A6" s="1"/>
      <c r="B6" s="21"/>
      <c r="C6" s="22"/>
      <c r="D6" s="8"/>
      <c r="E6" s="8"/>
      <c r="F6" s="23"/>
      <c r="G6" s="10" t="s">
        <v>12</v>
      </c>
      <c r="J6" s="8"/>
      <c r="K6" s="1"/>
      <c r="L6" s="1"/>
      <c r="M6" s="1"/>
      <c r="N6" s="1"/>
      <c r="O6" s="1"/>
      <c r="P6" s="1"/>
      <c r="Q6" s="1"/>
      <c r="R6" s="1"/>
      <c r="S6" s="1"/>
      <c r="T6" s="1"/>
      <c r="U6" s="4"/>
      <c r="V6" s="4"/>
      <c r="W6" s="4"/>
      <c r="X6" s="4"/>
      <c r="Y6" s="1"/>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row>
    <row r="7" spans="1:51" ht="15">
      <c r="A7" s="1"/>
      <c r="B7" s="21"/>
      <c r="C7" s="24"/>
      <c r="D7" s="8"/>
      <c r="E7" s="8"/>
      <c r="F7" s="8"/>
      <c r="G7" s="10" t="s">
        <v>13</v>
      </c>
      <c r="H7" s="8"/>
      <c r="I7" s="8"/>
      <c r="J7" s="8"/>
      <c r="K7" s="1"/>
      <c r="M7" s="1"/>
      <c r="N7" s="1"/>
      <c r="O7" s="1"/>
      <c r="P7" s="1"/>
      <c r="Q7" s="1"/>
      <c r="R7" s="1"/>
      <c r="S7" s="1"/>
      <c r="T7" s="1"/>
      <c r="U7" s="4"/>
      <c r="V7" s="4"/>
      <c r="W7" s="4"/>
      <c r="X7" s="4"/>
      <c r="Y7" s="1"/>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row>
    <row r="8" spans="1:51" ht="15.75">
      <c r="A8" s="1"/>
      <c r="B8" s="21"/>
      <c r="C8" s="24"/>
      <c r="D8" s="8"/>
      <c r="E8" s="8"/>
      <c r="F8" s="8"/>
      <c r="H8" s="8"/>
      <c r="I8" s="8"/>
      <c r="J8" s="8"/>
      <c r="K8" s="1"/>
      <c r="L8" s="25"/>
      <c r="M8" s="1"/>
      <c r="N8" s="1"/>
      <c r="O8" s="1"/>
      <c r="P8" s="1"/>
      <c r="Q8" s="1"/>
      <c r="R8" s="1"/>
      <c r="S8" s="1"/>
      <c r="T8" s="1"/>
      <c r="U8" s="4"/>
      <c r="V8" s="4"/>
      <c r="W8" s="4"/>
      <c r="X8" s="4"/>
      <c r="Y8" s="1"/>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row>
    <row r="9" spans="1:51">
      <c r="A9" s="1"/>
      <c r="B9" s="8"/>
      <c r="C9" s="8"/>
      <c r="D9" s="8"/>
      <c r="E9" s="8"/>
      <c r="F9" s="8"/>
      <c r="G9" s="8"/>
      <c r="H9" s="8"/>
      <c r="I9" s="8"/>
      <c r="J9" s="8"/>
      <c r="K9" s="1"/>
      <c r="L9" s="1"/>
      <c r="M9" s="1"/>
      <c r="N9" s="1"/>
      <c r="O9" s="1"/>
      <c r="P9" s="1"/>
      <c r="Q9" s="1"/>
      <c r="R9" s="1"/>
      <c r="S9" s="1"/>
      <c r="T9" s="1"/>
      <c r="U9" s="4"/>
      <c r="V9" s="4"/>
      <c r="W9" s="4"/>
      <c r="X9" s="4"/>
      <c r="Y9" s="1"/>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row>
    <row r="10" spans="1:51" ht="84.6" customHeight="1">
      <c r="A10" s="1"/>
      <c r="B10" s="26" t="s">
        <v>14</v>
      </c>
      <c r="C10" s="27" t="s">
        <v>15</v>
      </c>
      <c r="D10" s="27" t="s">
        <v>16</v>
      </c>
      <c r="E10" s="27" t="s">
        <v>17</v>
      </c>
      <c r="F10" s="28" t="s">
        <v>18</v>
      </c>
      <c r="G10" s="28" t="s">
        <v>19</v>
      </c>
      <c r="H10" s="28" t="s">
        <v>20</v>
      </c>
      <c r="I10" s="28" t="s">
        <v>21</v>
      </c>
      <c r="J10" s="29" t="s">
        <v>22</v>
      </c>
      <c r="K10" s="28" t="s">
        <v>23</v>
      </c>
      <c r="L10" s="1"/>
      <c r="M10" s="1"/>
      <c r="N10" s="1"/>
      <c r="O10" s="1"/>
      <c r="P10" s="1"/>
      <c r="Q10" s="1"/>
      <c r="R10" s="1"/>
      <c r="S10" s="1"/>
      <c r="T10" s="1"/>
      <c r="U10" s="4"/>
      <c r="V10" s="4"/>
      <c r="W10" s="4"/>
      <c r="Y10" s="1"/>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row>
    <row r="11" spans="1:51" ht="7.9" customHeight="1">
      <c r="A11" s="1"/>
      <c r="B11" s="8"/>
      <c r="C11" s="8"/>
      <c r="D11" s="8"/>
      <c r="E11" s="8"/>
      <c r="F11" s="8"/>
      <c r="G11" s="8"/>
      <c r="H11" s="8"/>
      <c r="I11" s="8"/>
      <c r="J11" s="8"/>
      <c r="K11" s="1"/>
      <c r="L11" s="1"/>
      <c r="M11" s="1"/>
      <c r="N11" s="1"/>
      <c r="O11" s="1"/>
      <c r="P11" s="1"/>
      <c r="Q11" s="1"/>
      <c r="R11" s="1"/>
      <c r="S11" s="1"/>
      <c r="T11" s="1"/>
      <c r="U11" s="4"/>
      <c r="V11" s="4"/>
      <c r="W11" s="4"/>
      <c r="X11" s="4"/>
      <c r="Y11" s="1"/>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row>
    <row r="12" spans="1:51">
      <c r="A12" s="1"/>
      <c r="B12" s="31" t="s">
        <v>24</v>
      </c>
      <c r="C12" s="31"/>
      <c r="D12" s="31"/>
      <c r="E12" s="31"/>
      <c r="F12" s="31"/>
      <c r="G12" s="31"/>
      <c r="H12" s="31"/>
      <c r="I12" s="31"/>
      <c r="J12" s="8"/>
      <c r="K12" s="1"/>
      <c r="L12" s="1"/>
      <c r="M12" s="1"/>
      <c r="N12" s="1"/>
      <c r="O12" s="1"/>
      <c r="P12" s="1"/>
      <c r="Q12" s="1"/>
      <c r="R12" s="1"/>
      <c r="S12" s="1"/>
      <c r="T12" s="1"/>
      <c r="U12" s="4"/>
      <c r="V12" s="4"/>
      <c r="W12" s="4"/>
      <c r="X12" s="32"/>
      <c r="Y12" s="1"/>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row>
    <row r="13" spans="1:51">
      <c r="A13" s="1"/>
      <c r="B13" s="33" t="s">
        <v>25</v>
      </c>
      <c r="C13" s="34">
        <f>+'Fees on Funds'!C9</f>
        <v>3.0000000000000001E-3</v>
      </c>
      <c r="D13" s="34">
        <f>+'Fees on Funds'!D9</f>
        <v>1.8E-3</v>
      </c>
      <c r="E13" s="34">
        <f>C13+D13</f>
        <v>4.8000000000000004E-3</v>
      </c>
      <c r="F13" s="35">
        <v>0</v>
      </c>
      <c r="G13" s="36" t="e">
        <f>F13*$C$3</f>
        <v>#VALUE!</v>
      </c>
      <c r="H13" s="37" t="e">
        <f>E13*G13/$G$54</f>
        <v>#VALUE!</v>
      </c>
      <c r="I13" s="38" t="e">
        <f>G13*E13</f>
        <v>#VALUE!</v>
      </c>
      <c r="J13" s="8" t="s">
        <v>26</v>
      </c>
      <c r="K13" s="1"/>
      <c r="L13" s="1"/>
      <c r="M13" s="1"/>
      <c r="N13" s="1"/>
      <c r="O13" s="1"/>
      <c r="P13" s="1"/>
      <c r="Q13" s="1"/>
      <c r="R13" s="1"/>
      <c r="S13" s="1"/>
      <c r="T13" s="1"/>
      <c r="U13" s="4"/>
      <c r="V13" s="4"/>
      <c r="W13" s="4"/>
      <c r="X13" s="32"/>
      <c r="Y13" s="1"/>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row>
    <row r="14" spans="1:51">
      <c r="A14" s="1"/>
      <c r="B14" s="33" t="s">
        <v>27</v>
      </c>
      <c r="C14" s="34">
        <f>+'Fees on Funds'!C10</f>
        <v>3.0000000000000001E-3</v>
      </c>
      <c r="D14" s="34">
        <f>+'Fees on Funds'!D10</f>
        <v>1.2999999999999999E-3</v>
      </c>
      <c r="E14" s="34">
        <f t="shared" ref="E14:E17" si="0">C14+D14</f>
        <v>4.3E-3</v>
      </c>
      <c r="F14" s="35">
        <v>0</v>
      </c>
      <c r="G14" s="36" t="e">
        <f>F14*$C$3</f>
        <v>#VALUE!</v>
      </c>
      <c r="H14" s="37" t="e">
        <f>E14*G14/$G$54</f>
        <v>#VALUE!</v>
      </c>
      <c r="I14" s="38" t="e">
        <f>G14*E14</f>
        <v>#VALUE!</v>
      </c>
      <c r="J14" s="8" t="s">
        <v>28</v>
      </c>
      <c r="K14" s="1"/>
      <c r="L14" s="1"/>
      <c r="M14" s="1"/>
      <c r="N14" s="1"/>
      <c r="O14" s="1"/>
      <c r="P14" s="1"/>
      <c r="Q14" s="1"/>
      <c r="R14" s="1"/>
      <c r="S14" s="1"/>
      <c r="T14" s="1"/>
      <c r="U14" s="4"/>
      <c r="V14" s="4"/>
      <c r="W14" s="4"/>
      <c r="X14" s="8"/>
      <c r="Y14" s="1"/>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row>
    <row r="15" spans="1:51">
      <c r="A15" s="1"/>
      <c r="B15" s="33" t="s">
        <v>29</v>
      </c>
      <c r="C15" s="34">
        <f>+'Fees on Funds'!C11</f>
        <v>3.0000000000000001E-3</v>
      </c>
      <c r="D15" s="34">
        <f>+'Fees on Funds'!D11</f>
        <v>1.8E-3</v>
      </c>
      <c r="E15" s="34">
        <f t="shared" si="0"/>
        <v>4.8000000000000004E-3</v>
      </c>
      <c r="F15" s="35">
        <v>0</v>
      </c>
      <c r="G15" s="36" t="e">
        <f>F15*$C$3</f>
        <v>#VALUE!</v>
      </c>
      <c r="H15" s="37" t="e">
        <f>E15*G15/$G$54</f>
        <v>#VALUE!</v>
      </c>
      <c r="I15" s="38" t="e">
        <f>G15*E15</f>
        <v>#VALUE!</v>
      </c>
      <c r="J15" s="8" t="s">
        <v>30</v>
      </c>
      <c r="K15" s="1"/>
      <c r="L15" s="1"/>
      <c r="M15" s="1"/>
      <c r="N15" s="1"/>
      <c r="O15" s="1"/>
      <c r="P15" s="1"/>
      <c r="Q15" s="1"/>
      <c r="R15" s="1"/>
      <c r="S15" s="1"/>
      <c r="T15" s="1"/>
      <c r="U15" s="4"/>
      <c r="V15" s="4"/>
      <c r="W15" s="4"/>
      <c r="X15" s="8"/>
      <c r="Y15" s="1"/>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row>
    <row r="16" spans="1:51">
      <c r="A16" s="1"/>
      <c r="B16" s="33" t="s">
        <v>31</v>
      </c>
      <c r="C16" s="34">
        <f>+'Fees on Funds'!C12</f>
        <v>3.0000000000000001E-3</v>
      </c>
      <c r="D16" s="34">
        <f>+'Fees on Funds'!D12</f>
        <v>3.8E-3</v>
      </c>
      <c r="E16" s="34">
        <f t="shared" si="0"/>
        <v>6.8000000000000005E-3</v>
      </c>
      <c r="F16" s="35">
        <v>0</v>
      </c>
      <c r="G16" s="36" t="e">
        <f t="shared" ref="G16:G17" si="1">F16*$C$3</f>
        <v>#VALUE!</v>
      </c>
      <c r="H16" s="37" t="e">
        <f>E16*G16/$G$54</f>
        <v>#VALUE!</v>
      </c>
      <c r="I16" s="38" t="e">
        <f>G16*E16</f>
        <v>#VALUE!</v>
      </c>
      <c r="J16" s="8" t="s">
        <v>32</v>
      </c>
      <c r="K16" s="1"/>
      <c r="L16" s="1"/>
      <c r="M16" s="1"/>
      <c r="N16" s="1"/>
      <c r="O16" s="1"/>
      <c r="P16" s="1"/>
      <c r="Q16" s="1"/>
      <c r="R16" s="1"/>
      <c r="S16" s="1"/>
      <c r="T16" s="1"/>
      <c r="U16" s="4"/>
      <c r="V16" s="4"/>
      <c r="W16" s="4"/>
      <c r="X16" s="8"/>
      <c r="Y16" s="1"/>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row>
    <row r="17" spans="1:51">
      <c r="A17" s="1"/>
      <c r="B17" s="33" t="s">
        <v>33</v>
      </c>
      <c r="C17" s="34">
        <f>+'Fees on Funds'!C13</f>
        <v>3.0000000000000001E-3</v>
      </c>
      <c r="D17" s="34">
        <f>+'Fees on Funds'!D13</f>
        <v>5.3E-3</v>
      </c>
      <c r="E17" s="34">
        <f t="shared" si="0"/>
        <v>8.3000000000000001E-3</v>
      </c>
      <c r="F17" s="35">
        <v>0</v>
      </c>
      <c r="G17" s="36" t="e">
        <f t="shared" si="1"/>
        <v>#VALUE!</v>
      </c>
      <c r="H17" s="37" t="e">
        <f>E17*G17/$G$54</f>
        <v>#VALUE!</v>
      </c>
      <c r="I17" s="38" t="e">
        <f>G17*E17</f>
        <v>#VALUE!</v>
      </c>
      <c r="J17" s="8" t="s">
        <v>34</v>
      </c>
      <c r="K17" s="1"/>
      <c r="L17" s="1"/>
      <c r="M17" s="1"/>
      <c r="N17" s="1"/>
      <c r="O17" s="1"/>
      <c r="P17" s="1"/>
      <c r="Q17" s="1"/>
      <c r="R17" s="1"/>
      <c r="S17" s="1"/>
      <c r="T17" s="1"/>
      <c r="U17" s="4"/>
      <c r="V17" s="4"/>
      <c r="W17" s="4"/>
      <c r="X17" s="8"/>
      <c r="Y17" s="1"/>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row>
    <row r="18" spans="1:51">
      <c r="A18" s="1"/>
      <c r="B18" s="39" t="s">
        <v>35</v>
      </c>
      <c r="C18" s="40"/>
      <c r="D18" s="40"/>
      <c r="E18" s="40"/>
      <c r="F18" s="41"/>
      <c r="G18" s="40"/>
      <c r="H18" s="40"/>
      <c r="I18" s="42"/>
      <c r="J18" s="8"/>
      <c r="K18" s="1"/>
      <c r="L18" s="1"/>
      <c r="M18" s="1"/>
      <c r="N18" s="1"/>
      <c r="O18" s="1"/>
      <c r="P18" s="1"/>
      <c r="Q18" s="1"/>
      <c r="R18" s="1"/>
      <c r="S18" s="1"/>
      <c r="T18" s="1"/>
      <c r="U18" s="4"/>
      <c r="V18" s="4"/>
      <c r="W18" s="4"/>
      <c r="X18" s="8"/>
      <c r="Y18" s="1"/>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row>
    <row r="19" spans="1:51">
      <c r="A19" s="1"/>
      <c r="B19" s="33" t="s">
        <v>36</v>
      </c>
      <c r="C19" s="34">
        <f>+'Fees on Funds'!C15</f>
        <v>3.0000000000000001E-3</v>
      </c>
      <c r="D19" s="34">
        <f>+'Fees on Funds'!D15</f>
        <v>2E-3</v>
      </c>
      <c r="E19" s="34">
        <f>C19+D19</f>
        <v>5.0000000000000001E-3</v>
      </c>
      <c r="F19" s="43">
        <v>0</v>
      </c>
      <c r="G19" s="36" t="e">
        <f>F19*$C$3</f>
        <v>#VALUE!</v>
      </c>
      <c r="H19" s="37" t="e">
        <f>E19*G19/$G$54</f>
        <v>#VALUE!</v>
      </c>
      <c r="I19" s="38" t="e">
        <f>G19*E19</f>
        <v>#VALUE!</v>
      </c>
      <c r="J19" s="8" t="s">
        <v>37</v>
      </c>
      <c r="K19" s="1"/>
      <c r="L19" s="1"/>
      <c r="M19" s="1"/>
      <c r="N19" s="1"/>
      <c r="O19" s="1"/>
      <c r="P19" s="1"/>
      <c r="Q19" s="1"/>
      <c r="R19" s="1"/>
      <c r="S19" s="1"/>
      <c r="T19" s="1"/>
      <c r="U19" s="4"/>
      <c r="V19" s="4"/>
      <c r="W19" s="4"/>
      <c r="X19" s="8"/>
      <c r="Y19" s="1"/>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row>
    <row r="20" spans="1:51">
      <c r="A20" s="1"/>
      <c r="B20" s="33" t="s">
        <v>38</v>
      </c>
      <c r="C20" s="34">
        <f>+'Fees on Funds'!C16</f>
        <v>3.0000000000000001E-3</v>
      </c>
      <c r="D20" s="34">
        <f>+'Fees on Funds'!D16</f>
        <v>6.1000000000000004E-3</v>
      </c>
      <c r="E20" s="34">
        <f>C20+D20</f>
        <v>9.1000000000000004E-3</v>
      </c>
      <c r="F20" s="43">
        <v>0</v>
      </c>
      <c r="G20" s="36" t="e">
        <f>F20*$C$3</f>
        <v>#VALUE!</v>
      </c>
      <c r="H20" s="37" t="e">
        <f>E20*G20/$G$54</f>
        <v>#VALUE!</v>
      </c>
      <c r="I20" s="38" t="e">
        <f>G20*E20</f>
        <v>#VALUE!</v>
      </c>
      <c r="J20" s="8" t="s">
        <v>39</v>
      </c>
      <c r="K20" s="1"/>
      <c r="L20" s="1"/>
      <c r="M20" s="1"/>
      <c r="N20" s="1"/>
      <c r="O20" s="1"/>
      <c r="P20" s="1"/>
      <c r="Q20" s="1"/>
      <c r="R20" s="1"/>
      <c r="S20" s="1"/>
      <c r="T20" s="1"/>
      <c r="U20" s="4"/>
      <c r="V20" s="4"/>
      <c r="W20" s="4"/>
      <c r="X20" s="8"/>
      <c r="Y20" s="1"/>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row>
    <row r="21" spans="1:51">
      <c r="A21" s="1"/>
      <c r="B21" s="33" t="s">
        <v>40</v>
      </c>
      <c r="C21" s="34">
        <f>+'Fees on Funds'!C17</f>
        <v>3.0000000000000001E-3</v>
      </c>
      <c r="D21" s="34">
        <f>+'Fees on Funds'!D17</f>
        <v>6.4999999999999997E-3</v>
      </c>
      <c r="E21" s="34">
        <f>C21+D21</f>
        <v>9.4999999999999998E-3</v>
      </c>
      <c r="F21" s="43">
        <v>0</v>
      </c>
      <c r="G21" s="36" t="e">
        <f>F21*$C$3</f>
        <v>#VALUE!</v>
      </c>
      <c r="H21" s="37" t="e">
        <f>E21*G21/$G$54</f>
        <v>#VALUE!</v>
      </c>
      <c r="I21" s="38" t="e">
        <f>G21*E21</f>
        <v>#VALUE!</v>
      </c>
      <c r="J21" s="8" t="s">
        <v>41</v>
      </c>
      <c r="K21" s="1"/>
      <c r="L21" s="1"/>
      <c r="M21" s="1"/>
      <c r="N21" s="1"/>
      <c r="O21" s="1"/>
      <c r="P21" s="1"/>
      <c r="Q21" s="1"/>
      <c r="R21" s="1"/>
      <c r="S21" s="1"/>
      <c r="T21" s="1"/>
      <c r="U21" s="4"/>
      <c r="V21" s="4"/>
      <c r="W21" s="4"/>
      <c r="X21" s="8"/>
      <c r="Y21" s="1"/>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row>
    <row r="22" spans="1:51">
      <c r="A22" s="1"/>
      <c r="B22" s="33" t="s">
        <v>42</v>
      </c>
      <c r="C22" s="34">
        <f>+'Fees on Funds'!C18</f>
        <v>3.0000000000000001E-3</v>
      </c>
      <c r="D22" s="34">
        <f>+'Fees on Funds'!D18</f>
        <v>6.0000000000000001E-3</v>
      </c>
      <c r="E22" s="34">
        <f>C22+D22</f>
        <v>9.0000000000000011E-3</v>
      </c>
      <c r="F22" s="43">
        <v>0</v>
      </c>
      <c r="G22" s="36" t="e">
        <f>F22*$C$3</f>
        <v>#VALUE!</v>
      </c>
      <c r="H22" s="37" t="e">
        <f>E22*G22/$G$54</f>
        <v>#VALUE!</v>
      </c>
      <c r="I22" s="38" t="e">
        <f>G22*E22</f>
        <v>#VALUE!</v>
      </c>
      <c r="J22" s="8" t="s">
        <v>43</v>
      </c>
      <c r="K22" s="1"/>
      <c r="L22" s="1"/>
      <c r="M22" s="1"/>
      <c r="N22" s="1"/>
      <c r="O22" s="1"/>
      <c r="P22" s="1"/>
      <c r="Q22" s="1"/>
      <c r="R22" s="1"/>
      <c r="S22" s="1"/>
      <c r="T22" s="1"/>
      <c r="U22" s="4"/>
      <c r="V22" s="4"/>
      <c r="W22" s="4"/>
      <c r="X22" s="8"/>
      <c r="Y22" s="1"/>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row>
    <row r="23" spans="1:51">
      <c r="A23" s="1"/>
      <c r="B23" s="33" t="s">
        <v>44</v>
      </c>
      <c r="C23" s="34">
        <f>+'Fees on Funds'!C19</f>
        <v>3.0000000000000001E-3</v>
      </c>
      <c r="D23" s="34">
        <f>+'Fees on Funds'!D19</f>
        <v>4.1000000000000003E-3</v>
      </c>
      <c r="E23" s="34">
        <v>7.1000000000000004E-3</v>
      </c>
      <c r="F23" s="43">
        <v>0</v>
      </c>
      <c r="G23" s="36" t="e">
        <f>F23*$C$3</f>
        <v>#VALUE!</v>
      </c>
      <c r="H23" s="37" t="e">
        <f>E23*G23/$G$54</f>
        <v>#VALUE!</v>
      </c>
      <c r="I23" s="38" t="e">
        <f>G23*E23</f>
        <v>#VALUE!</v>
      </c>
      <c r="J23" s="8" t="s">
        <v>45</v>
      </c>
      <c r="K23" s="1"/>
      <c r="L23" s="1"/>
      <c r="M23" s="1"/>
      <c r="N23" s="1"/>
      <c r="O23" s="1"/>
      <c r="P23" s="1"/>
      <c r="Q23" s="1"/>
      <c r="R23" s="1"/>
      <c r="S23" s="1"/>
      <c r="T23" s="1"/>
      <c r="U23" s="4"/>
      <c r="V23" s="4"/>
      <c r="W23" s="4"/>
      <c r="X23" s="8"/>
      <c r="Y23" s="1"/>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row>
    <row r="24" spans="1:51">
      <c r="A24" s="1"/>
      <c r="B24" s="44" t="s">
        <v>46</v>
      </c>
      <c r="C24" s="45"/>
      <c r="D24" s="45"/>
      <c r="E24" s="45"/>
      <c r="F24" s="46"/>
      <c r="G24" s="45"/>
      <c r="H24" s="45"/>
      <c r="I24" s="47"/>
      <c r="J24" s="8"/>
      <c r="K24" s="1"/>
      <c r="L24" s="1"/>
      <c r="M24" s="1"/>
      <c r="N24" s="1"/>
      <c r="O24" s="1"/>
      <c r="P24" s="1"/>
      <c r="Q24" s="1"/>
      <c r="R24" s="1"/>
      <c r="S24" s="1"/>
      <c r="T24" s="1"/>
      <c r="U24" s="4"/>
      <c r="V24" s="4"/>
      <c r="W24" s="4"/>
      <c r="X24" s="8"/>
      <c r="Y24" s="1"/>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row>
    <row r="25" spans="1:51">
      <c r="A25" s="1"/>
      <c r="B25" s="33" t="s">
        <v>47</v>
      </c>
      <c r="C25" s="34">
        <f>+'Fees on Funds'!C21</f>
        <v>3.0000000000000001E-3</v>
      </c>
      <c r="D25" s="34">
        <f>+'Fees on Funds'!D21</f>
        <v>2E-3</v>
      </c>
      <c r="E25" s="34">
        <f t="shared" ref="E25:E33" si="2">C25+D25</f>
        <v>5.0000000000000001E-3</v>
      </c>
      <c r="F25" s="43">
        <v>0</v>
      </c>
      <c r="G25" s="36" t="e">
        <f>F25*$C$3</f>
        <v>#VALUE!</v>
      </c>
      <c r="H25" s="37" t="e">
        <f>E25*G25/$G$54</f>
        <v>#VALUE!</v>
      </c>
      <c r="I25" s="38" t="e">
        <f t="shared" ref="I25:I33" si="3">G25*E25</f>
        <v>#VALUE!</v>
      </c>
      <c r="J25" s="8" t="s">
        <v>48</v>
      </c>
      <c r="K25" s="1"/>
      <c r="L25" s="1"/>
      <c r="M25" s="1"/>
      <c r="N25" s="1"/>
      <c r="O25" s="1"/>
      <c r="P25" s="1"/>
      <c r="Q25" s="1"/>
      <c r="R25" s="1"/>
      <c r="S25" s="1"/>
      <c r="T25" s="1"/>
      <c r="U25" s="4"/>
      <c r="V25" s="4"/>
      <c r="W25" s="4"/>
      <c r="X25" s="8"/>
      <c r="Y25" s="1"/>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row>
    <row r="26" spans="1:51">
      <c r="A26" s="1"/>
      <c r="B26" s="33" t="s">
        <v>49</v>
      </c>
      <c r="C26" s="34">
        <f>+'Fees on Funds'!C22</f>
        <v>3.0000000000000001E-3</v>
      </c>
      <c r="D26" s="34">
        <f>+'Fees on Funds'!D22</f>
        <v>2E-3</v>
      </c>
      <c r="E26" s="34">
        <f t="shared" si="2"/>
        <v>5.0000000000000001E-3</v>
      </c>
      <c r="F26" s="43">
        <v>0</v>
      </c>
      <c r="G26" s="36" t="e">
        <f>F26*$C$3</f>
        <v>#VALUE!</v>
      </c>
      <c r="H26" s="37" t="e">
        <f>E26*G26/$G$54</f>
        <v>#VALUE!</v>
      </c>
      <c r="I26" s="38" t="e">
        <f t="shared" si="3"/>
        <v>#VALUE!</v>
      </c>
      <c r="J26" s="1" t="s">
        <v>48</v>
      </c>
      <c r="K26" s="1"/>
      <c r="L26" s="1"/>
      <c r="M26" s="1"/>
      <c r="N26" s="1"/>
      <c r="O26" s="1"/>
      <c r="P26" s="1"/>
      <c r="Q26" s="1"/>
      <c r="R26" s="1"/>
      <c r="S26" s="1"/>
      <c r="T26" s="1"/>
      <c r="U26" s="4"/>
      <c r="V26" s="4"/>
      <c r="W26" s="4"/>
      <c r="X26" s="8"/>
      <c r="Y26" s="1"/>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row>
    <row r="27" spans="1:51">
      <c r="B27" s="33" t="s">
        <v>50</v>
      </c>
      <c r="C27" s="34">
        <f>+'Fees on Funds'!C23</f>
        <v>3.0000000000000001E-3</v>
      </c>
      <c r="D27" s="34">
        <f>+'Fees on Funds'!D23</f>
        <v>2.7000000000000001E-3</v>
      </c>
      <c r="E27" s="34">
        <f t="shared" si="2"/>
        <v>5.7000000000000002E-3</v>
      </c>
      <c r="F27" s="43">
        <v>0</v>
      </c>
      <c r="G27" s="36" t="e">
        <f t="shared" ref="G27:G29" si="4">F27*$C$3</f>
        <v>#VALUE!</v>
      </c>
      <c r="H27" s="37" t="e">
        <f t="shared" ref="H27:H31" si="5">E27*G27/$G$54</f>
        <v>#VALUE!</v>
      </c>
      <c r="I27" s="38" t="e">
        <f t="shared" si="3"/>
        <v>#VALUE!</v>
      </c>
      <c r="J27" s="1" t="s">
        <v>51</v>
      </c>
    </row>
    <row r="28" spans="1:51">
      <c r="A28" s="1"/>
      <c r="B28" s="33" t="s">
        <v>52</v>
      </c>
      <c r="C28" s="34">
        <f>+'Fees on Funds'!C24</f>
        <v>3.0000000000000001E-3</v>
      </c>
      <c r="D28" s="34">
        <f>+'Fees on Funds'!D24</f>
        <v>5.4000000000000003E-3</v>
      </c>
      <c r="E28" s="34">
        <f t="shared" si="2"/>
        <v>8.4000000000000012E-3</v>
      </c>
      <c r="F28" s="43">
        <v>0</v>
      </c>
      <c r="G28" s="36" t="e">
        <f t="shared" si="4"/>
        <v>#VALUE!</v>
      </c>
      <c r="H28" s="37" t="e">
        <f t="shared" si="5"/>
        <v>#VALUE!</v>
      </c>
      <c r="I28" s="38" t="e">
        <f t="shared" si="3"/>
        <v>#VALUE!</v>
      </c>
      <c r="J28" s="1" t="s">
        <v>53</v>
      </c>
      <c r="K28" s="1"/>
      <c r="L28" s="1"/>
      <c r="M28" s="1"/>
      <c r="N28" s="1"/>
      <c r="O28" s="1"/>
      <c r="P28" s="1"/>
      <c r="Q28" s="1"/>
      <c r="R28" s="1"/>
      <c r="S28" s="1"/>
      <c r="T28" s="1"/>
      <c r="U28" s="4"/>
      <c r="V28" s="4"/>
      <c r="W28" s="4"/>
      <c r="X28" s="8"/>
      <c r="Y28" s="1"/>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row>
    <row r="29" spans="1:51">
      <c r="A29" s="1"/>
      <c r="B29" s="33" t="s">
        <v>54</v>
      </c>
      <c r="C29" s="34">
        <f>+'Fees on Funds'!C25</f>
        <v>3.0000000000000001E-3</v>
      </c>
      <c r="D29" s="34">
        <f>+'Fees on Funds'!D25</f>
        <v>5.7000000000000002E-3</v>
      </c>
      <c r="E29" s="34">
        <f t="shared" si="2"/>
        <v>8.6999999999999994E-3</v>
      </c>
      <c r="F29" s="43">
        <v>0</v>
      </c>
      <c r="G29" s="36" t="e">
        <f t="shared" si="4"/>
        <v>#VALUE!</v>
      </c>
      <c r="H29" s="37" t="e">
        <f>E29*G29/$G$54</f>
        <v>#VALUE!</v>
      </c>
      <c r="I29" s="38" t="e">
        <f t="shared" si="3"/>
        <v>#VALUE!</v>
      </c>
      <c r="J29" s="1" t="s">
        <v>55</v>
      </c>
      <c r="K29" s="1"/>
      <c r="L29" s="1"/>
      <c r="M29" s="1"/>
      <c r="N29" s="1"/>
      <c r="O29" s="1"/>
      <c r="P29" s="1"/>
      <c r="Q29" s="1"/>
      <c r="R29" s="1"/>
      <c r="S29" s="1"/>
      <c r="T29" s="1"/>
      <c r="U29" s="4"/>
      <c r="V29" s="4"/>
      <c r="W29" s="4"/>
      <c r="X29" s="8"/>
      <c r="Y29" s="1"/>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row>
    <row r="30" spans="1:51">
      <c r="A30" s="1"/>
      <c r="B30" s="33" t="s">
        <v>56</v>
      </c>
      <c r="C30" s="34">
        <f>+'Fees on Funds'!C26</f>
        <v>3.0000000000000001E-3</v>
      </c>
      <c r="D30" s="34">
        <f>+'Fees on Funds'!D26</f>
        <v>6.7000000000000002E-3</v>
      </c>
      <c r="E30" s="34">
        <f>C30+D30</f>
        <v>9.7000000000000003E-3</v>
      </c>
      <c r="F30" s="43">
        <v>0</v>
      </c>
      <c r="G30" s="36" t="e">
        <f>F30*$C$3</f>
        <v>#VALUE!</v>
      </c>
      <c r="H30" s="37" t="e">
        <f>E30*G30/$G$54</f>
        <v>#VALUE!</v>
      </c>
      <c r="I30" s="38" t="e">
        <f t="shared" si="3"/>
        <v>#VALUE!</v>
      </c>
      <c r="J30" s="8" t="s">
        <v>57</v>
      </c>
      <c r="K30" s="1"/>
      <c r="L30" s="1"/>
      <c r="M30" s="1"/>
      <c r="N30" s="1"/>
      <c r="O30" s="1"/>
      <c r="P30" s="1"/>
      <c r="Q30" s="1"/>
      <c r="R30" s="1"/>
      <c r="S30" s="1"/>
      <c r="T30" s="1"/>
      <c r="U30" s="4"/>
      <c r="V30" s="4"/>
      <c r="W30" s="4"/>
      <c r="X30" s="8"/>
      <c r="Y30" s="1"/>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row>
    <row r="31" spans="1:51">
      <c r="A31" s="1"/>
      <c r="B31" s="33" t="s">
        <v>58</v>
      </c>
      <c r="C31" s="34">
        <f>+'Fees on Funds'!C27</f>
        <v>3.0000000000000001E-3</v>
      </c>
      <c r="D31" s="34">
        <f>+'Fees on Funds'!D27</f>
        <v>6.0000000000000001E-3</v>
      </c>
      <c r="E31" s="34">
        <f t="shared" si="2"/>
        <v>9.0000000000000011E-3</v>
      </c>
      <c r="F31" s="43">
        <v>0</v>
      </c>
      <c r="G31" s="36" t="e">
        <f>F31*$C$3</f>
        <v>#VALUE!</v>
      </c>
      <c r="H31" s="37" t="e">
        <f t="shared" si="5"/>
        <v>#VALUE!</v>
      </c>
      <c r="I31" s="38" t="e">
        <f t="shared" si="3"/>
        <v>#VALUE!</v>
      </c>
      <c r="J31" s="8" t="s">
        <v>59</v>
      </c>
      <c r="K31" s="1"/>
      <c r="L31" s="1"/>
      <c r="M31" s="1"/>
      <c r="N31" s="1"/>
      <c r="O31" s="1"/>
      <c r="P31" s="1"/>
      <c r="Q31" s="1"/>
      <c r="R31" s="1"/>
      <c r="S31" s="1"/>
      <c r="T31" s="1"/>
      <c r="U31" s="4"/>
      <c r="V31" s="4"/>
      <c r="W31" s="4"/>
      <c r="X31" s="8"/>
      <c r="Y31" s="1"/>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row>
    <row r="32" spans="1:51">
      <c r="A32" s="1"/>
      <c r="B32" s="33" t="s">
        <v>60</v>
      </c>
      <c r="C32" s="34">
        <f>+'Fees on Funds'!C28</f>
        <v>3.0000000000000001E-3</v>
      </c>
      <c r="D32" s="34">
        <f>+'Fees on Funds'!D28</f>
        <v>6.7999999999999996E-3</v>
      </c>
      <c r="E32" s="34">
        <f t="shared" si="2"/>
        <v>9.7999999999999997E-3</v>
      </c>
      <c r="F32" s="43">
        <v>0</v>
      </c>
      <c r="G32" s="36" t="e">
        <f>F32*$C$3</f>
        <v>#VALUE!</v>
      </c>
      <c r="H32" s="37" t="e">
        <f>E32*G32/$G$54</f>
        <v>#VALUE!</v>
      </c>
      <c r="I32" s="38" t="e">
        <f t="shared" si="3"/>
        <v>#VALUE!</v>
      </c>
      <c r="J32" s="8" t="s">
        <v>61</v>
      </c>
      <c r="K32" s="1"/>
      <c r="L32" s="1"/>
      <c r="M32" s="1"/>
      <c r="N32" s="1"/>
      <c r="O32" s="1"/>
      <c r="P32" s="1"/>
      <c r="Q32" s="1"/>
      <c r="R32" s="1"/>
      <c r="S32" s="1"/>
      <c r="T32" s="1"/>
      <c r="U32" s="4"/>
      <c r="V32" s="4"/>
      <c r="W32" s="4"/>
      <c r="X32" s="8"/>
      <c r="Y32" s="1"/>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row>
    <row r="33" spans="1:51">
      <c r="A33" s="1"/>
      <c r="B33" s="33" t="s">
        <v>62</v>
      </c>
      <c r="C33" s="34">
        <f>+'Fees on Funds'!C29</f>
        <v>3.0000000000000001E-3</v>
      </c>
      <c r="D33" s="34">
        <f>+'Fees on Funds'!D29</f>
        <v>7.6E-3</v>
      </c>
      <c r="E33" s="34">
        <f t="shared" si="2"/>
        <v>1.06E-2</v>
      </c>
      <c r="F33" s="43">
        <v>0</v>
      </c>
      <c r="G33" s="36" t="e">
        <f>F33*$C$3</f>
        <v>#VALUE!</v>
      </c>
      <c r="H33" s="37" t="e">
        <f>E33*G33/$G$54</f>
        <v>#VALUE!</v>
      </c>
      <c r="I33" s="38" t="e">
        <f t="shared" si="3"/>
        <v>#VALUE!</v>
      </c>
      <c r="J33" s="1" t="s">
        <v>63</v>
      </c>
      <c r="K33" s="1"/>
      <c r="L33" s="1"/>
      <c r="M33" s="1"/>
      <c r="N33" s="1"/>
      <c r="O33" s="1"/>
      <c r="P33" s="1"/>
      <c r="Q33" s="1"/>
      <c r="R33" s="1"/>
      <c r="S33" s="1"/>
      <c r="T33" s="1"/>
      <c r="U33" s="4"/>
      <c r="V33" s="4"/>
      <c r="W33" s="4"/>
      <c r="X33" s="8"/>
      <c r="Y33" s="1"/>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row>
    <row r="34" spans="1:51">
      <c r="A34" s="1"/>
      <c r="B34" s="48" t="s">
        <v>64</v>
      </c>
      <c r="C34" s="49"/>
      <c r="D34" s="49"/>
      <c r="E34" s="49"/>
      <c r="F34" s="50"/>
      <c r="G34" s="49"/>
      <c r="H34" s="49"/>
      <c r="I34" s="51"/>
      <c r="J34" s="8"/>
      <c r="K34" s="1"/>
      <c r="L34" s="1"/>
      <c r="M34" s="1"/>
      <c r="N34" s="1"/>
      <c r="O34" s="1"/>
      <c r="P34" s="1"/>
      <c r="Q34" s="1"/>
      <c r="R34" s="1"/>
      <c r="S34" s="1"/>
      <c r="T34" s="1"/>
      <c r="U34" s="4"/>
      <c r="V34" s="4"/>
      <c r="W34" s="4"/>
      <c r="X34" s="8"/>
      <c r="Y34" s="1"/>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row>
    <row r="35" spans="1:51">
      <c r="A35" s="1"/>
      <c r="B35" s="33" t="s">
        <v>65</v>
      </c>
      <c r="C35" s="34">
        <f>+'Fees on Funds'!C31</f>
        <v>3.0000000000000001E-3</v>
      </c>
      <c r="D35" s="34">
        <f>+'Fees on Funds'!D31</f>
        <v>1.1000000000000001E-3</v>
      </c>
      <c r="E35" s="34">
        <f t="shared" ref="E35:E40" si="6">C35+D35</f>
        <v>4.1000000000000003E-3</v>
      </c>
      <c r="F35" s="43">
        <v>0</v>
      </c>
      <c r="G35" s="36" t="e">
        <f t="shared" ref="G35:G42" si="7">F35*$C$3</f>
        <v>#VALUE!</v>
      </c>
      <c r="H35" s="37" t="e">
        <f t="shared" ref="H35:H42" si="8">E35*G35/$G$54</f>
        <v>#VALUE!</v>
      </c>
      <c r="I35" s="38" t="e">
        <f t="shared" ref="I35:I42" si="9">G35*E35</f>
        <v>#VALUE!</v>
      </c>
      <c r="J35" s="8" t="s">
        <v>66</v>
      </c>
      <c r="K35" s="1"/>
      <c r="L35" s="1"/>
      <c r="M35" s="1"/>
      <c r="N35" s="1"/>
      <c r="O35" s="1"/>
      <c r="P35" s="1"/>
      <c r="Q35" s="1"/>
      <c r="R35" s="1"/>
      <c r="S35" s="1"/>
      <c r="T35" s="1"/>
      <c r="U35" s="4"/>
      <c r="V35" s="4"/>
      <c r="W35" s="4"/>
      <c r="X35" s="8"/>
      <c r="Y35" s="1"/>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row>
    <row r="36" spans="1:51">
      <c r="A36" s="1"/>
      <c r="B36" s="33" t="s">
        <v>67</v>
      </c>
      <c r="C36" s="34">
        <f>+'Fees on Funds'!C32</f>
        <v>3.0000000000000001E-3</v>
      </c>
      <c r="D36" s="34">
        <f>+'Fees on Funds'!D32</f>
        <v>3.8999999999999998E-3</v>
      </c>
      <c r="E36" s="34">
        <f t="shared" si="6"/>
        <v>6.8999999999999999E-3</v>
      </c>
      <c r="F36" s="43">
        <v>0</v>
      </c>
      <c r="G36" s="36" t="e">
        <f t="shared" si="7"/>
        <v>#VALUE!</v>
      </c>
      <c r="H36" s="37" t="e">
        <f t="shared" si="8"/>
        <v>#VALUE!</v>
      </c>
      <c r="I36" s="38" t="e">
        <f t="shared" si="9"/>
        <v>#VALUE!</v>
      </c>
      <c r="J36" s="8" t="s">
        <v>68</v>
      </c>
      <c r="K36" s="1"/>
      <c r="L36" s="1"/>
      <c r="M36" s="1"/>
      <c r="N36" s="1"/>
      <c r="O36" s="1"/>
      <c r="P36" s="1"/>
      <c r="Q36" s="1"/>
      <c r="R36" s="1"/>
      <c r="S36" s="1"/>
      <c r="T36" s="1"/>
      <c r="U36" s="4"/>
      <c r="V36" s="4"/>
      <c r="W36" s="4"/>
      <c r="X36" s="8"/>
      <c r="Y36" s="1"/>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row>
    <row r="37" spans="1:51">
      <c r="A37" s="1"/>
      <c r="B37" s="33" t="s">
        <v>69</v>
      </c>
      <c r="C37" s="34">
        <f>+'Fees on Funds'!C33</f>
        <v>3.0000000000000001E-3</v>
      </c>
      <c r="D37" s="34">
        <f>+'Fees on Funds'!D33</f>
        <v>6.3E-3</v>
      </c>
      <c r="E37" s="34">
        <f t="shared" si="6"/>
        <v>9.2999999999999992E-3</v>
      </c>
      <c r="F37" s="43">
        <v>0</v>
      </c>
      <c r="G37" s="36" t="e">
        <f t="shared" si="7"/>
        <v>#VALUE!</v>
      </c>
      <c r="H37" s="37" t="e">
        <f t="shared" si="8"/>
        <v>#VALUE!</v>
      </c>
      <c r="I37" s="38" t="e">
        <f t="shared" si="9"/>
        <v>#VALUE!</v>
      </c>
      <c r="J37" s="8" t="s">
        <v>70</v>
      </c>
      <c r="K37" s="1"/>
      <c r="L37" s="1"/>
      <c r="M37" s="1"/>
      <c r="N37" s="1"/>
      <c r="O37" s="1"/>
      <c r="P37" s="1"/>
      <c r="Q37" s="1"/>
      <c r="R37" s="1"/>
      <c r="S37" s="1"/>
      <c r="T37" s="1"/>
      <c r="U37" s="4"/>
      <c r="V37" s="4"/>
      <c r="W37" s="4"/>
      <c r="X37" s="8"/>
      <c r="Y37" s="1"/>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row>
    <row r="38" spans="1:51">
      <c r="A38" s="1"/>
      <c r="B38" s="33" t="s">
        <v>71</v>
      </c>
      <c r="C38" s="34">
        <f>+'Fees on Funds'!C34</f>
        <v>3.0000000000000001E-3</v>
      </c>
      <c r="D38" s="34">
        <f>+'Fees on Funds'!D34</f>
        <v>6.3E-3</v>
      </c>
      <c r="E38" s="34">
        <f t="shared" si="6"/>
        <v>9.2999999999999992E-3</v>
      </c>
      <c r="F38" s="43">
        <v>0</v>
      </c>
      <c r="G38" s="36" t="e">
        <f t="shared" si="7"/>
        <v>#VALUE!</v>
      </c>
      <c r="H38" s="37" t="e">
        <f t="shared" si="8"/>
        <v>#VALUE!</v>
      </c>
      <c r="I38" s="38" t="e">
        <f t="shared" si="9"/>
        <v>#VALUE!</v>
      </c>
      <c r="J38" s="8" t="s">
        <v>72</v>
      </c>
      <c r="K38" s="1"/>
      <c r="L38" s="1"/>
      <c r="M38" s="1"/>
      <c r="N38" s="1"/>
      <c r="O38" s="1"/>
      <c r="P38" s="1"/>
      <c r="Q38" s="1"/>
      <c r="R38" s="1"/>
      <c r="S38" s="1"/>
      <c r="T38" s="1"/>
      <c r="U38" s="4"/>
      <c r="V38" s="4"/>
      <c r="W38" s="4"/>
      <c r="X38" s="8"/>
      <c r="Y38" s="1"/>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row>
    <row r="39" spans="1:51">
      <c r="A39" s="1"/>
      <c r="B39" s="33" t="s">
        <v>73</v>
      </c>
      <c r="C39" s="34">
        <f>+'Fees on Funds'!C35</f>
        <v>3.0000000000000001E-3</v>
      </c>
      <c r="D39" s="34">
        <f>+'Fees on Funds'!D35</f>
        <v>5.5999999999999999E-3</v>
      </c>
      <c r="E39" s="34">
        <f t="shared" si="6"/>
        <v>8.6E-3</v>
      </c>
      <c r="F39" s="43">
        <v>0</v>
      </c>
      <c r="G39" s="36" t="e">
        <f t="shared" si="7"/>
        <v>#VALUE!</v>
      </c>
      <c r="H39" s="37" t="e">
        <f t="shared" si="8"/>
        <v>#VALUE!</v>
      </c>
      <c r="I39" s="38" t="e">
        <f t="shared" si="9"/>
        <v>#VALUE!</v>
      </c>
      <c r="J39" s="8" t="s">
        <v>74</v>
      </c>
      <c r="K39" s="1"/>
      <c r="L39" s="1"/>
      <c r="M39" s="1"/>
      <c r="N39" s="1"/>
      <c r="O39" s="1"/>
      <c r="P39" s="1"/>
      <c r="Q39" s="1"/>
      <c r="R39" s="1"/>
      <c r="S39" s="1"/>
      <c r="T39" s="1"/>
      <c r="U39" s="4"/>
      <c r="V39" s="4"/>
      <c r="W39" s="4"/>
      <c r="X39" s="8"/>
      <c r="Y39" s="1"/>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row>
    <row r="40" spans="1:51">
      <c r="A40" s="1"/>
      <c r="B40" s="33" t="s">
        <v>75</v>
      </c>
      <c r="C40" s="34">
        <f>+'Fees on Funds'!C36</f>
        <v>3.0000000000000001E-3</v>
      </c>
      <c r="D40" s="34">
        <f>+'Fees on Funds'!D36</f>
        <v>8.3999999999999995E-3</v>
      </c>
      <c r="E40" s="34">
        <f t="shared" si="6"/>
        <v>1.14E-2</v>
      </c>
      <c r="F40" s="43">
        <v>0</v>
      </c>
      <c r="G40" s="36" t="e">
        <f t="shared" si="7"/>
        <v>#VALUE!</v>
      </c>
      <c r="H40" s="37" t="e">
        <f t="shared" si="8"/>
        <v>#VALUE!</v>
      </c>
      <c r="I40" s="38" t="e">
        <f t="shared" si="9"/>
        <v>#VALUE!</v>
      </c>
      <c r="J40" s="8" t="s">
        <v>76</v>
      </c>
      <c r="K40" s="1"/>
      <c r="L40" s="1"/>
      <c r="M40" s="1"/>
      <c r="N40" s="1"/>
      <c r="O40" s="1"/>
      <c r="P40" s="1"/>
      <c r="Q40" s="1"/>
      <c r="R40" s="1"/>
      <c r="S40" s="1"/>
      <c r="T40" s="1"/>
      <c r="U40" s="4"/>
      <c r="V40" s="4"/>
      <c r="W40" s="4"/>
      <c r="X40" s="8"/>
      <c r="Y40" s="1"/>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row>
    <row r="41" spans="1:51">
      <c r="A41" s="1"/>
      <c r="B41" s="33" t="s">
        <v>77</v>
      </c>
      <c r="C41" s="34">
        <f>+'Fees on Funds'!C37</f>
        <v>3.0000000000000001E-3</v>
      </c>
      <c r="D41" s="34">
        <f>+'Fees on Funds'!D37</f>
        <v>6.7000000000000002E-3</v>
      </c>
      <c r="E41" s="34">
        <v>9.7000000000000003E-3</v>
      </c>
      <c r="F41" s="43">
        <v>0</v>
      </c>
      <c r="G41" s="36" t="e">
        <f t="shared" si="7"/>
        <v>#VALUE!</v>
      </c>
      <c r="H41" s="37" t="e">
        <f t="shared" si="8"/>
        <v>#VALUE!</v>
      </c>
      <c r="I41" s="38" t="e">
        <f t="shared" si="9"/>
        <v>#VALUE!</v>
      </c>
      <c r="J41" s="8" t="s">
        <v>78</v>
      </c>
      <c r="K41" s="1"/>
      <c r="L41" s="1"/>
      <c r="M41" s="1"/>
      <c r="N41" s="1"/>
      <c r="O41" s="1"/>
      <c r="P41" s="1"/>
      <c r="Q41" s="1"/>
      <c r="R41" s="1"/>
      <c r="S41" s="1"/>
      <c r="T41" s="1"/>
      <c r="U41" s="4"/>
      <c r="V41" s="4"/>
      <c r="W41" s="4"/>
      <c r="X41" s="8"/>
      <c r="Y41" s="1"/>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row>
    <row r="42" spans="1:51">
      <c r="A42" s="1"/>
      <c r="B42" s="33" t="s">
        <v>79</v>
      </c>
      <c r="C42" s="34">
        <f>+'Fees on Funds'!C38</f>
        <v>3.0000000000000001E-3</v>
      </c>
      <c r="D42" s="34">
        <f>+'Fees on Funds'!D38</f>
        <v>6.7000000000000002E-3</v>
      </c>
      <c r="E42" s="34">
        <f>C42+D42</f>
        <v>9.7000000000000003E-3</v>
      </c>
      <c r="F42" s="43">
        <v>0</v>
      </c>
      <c r="G42" s="36" t="e">
        <f t="shared" si="7"/>
        <v>#VALUE!</v>
      </c>
      <c r="H42" s="37" t="e">
        <f t="shared" si="8"/>
        <v>#VALUE!</v>
      </c>
      <c r="I42" s="38" t="e">
        <f t="shared" si="9"/>
        <v>#VALUE!</v>
      </c>
      <c r="J42" s="8" t="s">
        <v>80</v>
      </c>
      <c r="K42" s="1"/>
      <c r="L42" s="1"/>
      <c r="M42" s="1"/>
      <c r="N42" s="1"/>
      <c r="O42" s="1"/>
      <c r="P42" s="1"/>
      <c r="Q42" s="1"/>
      <c r="R42" s="1"/>
      <c r="S42" s="1"/>
      <c r="T42" s="1"/>
      <c r="U42" s="4"/>
      <c r="V42" s="4"/>
      <c r="W42" s="4"/>
      <c r="X42" s="8"/>
      <c r="Y42" s="1"/>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row>
    <row r="43" spans="1:51">
      <c r="A43" s="1"/>
      <c r="B43" s="52" t="s">
        <v>81</v>
      </c>
      <c r="C43" s="53"/>
      <c r="D43" s="53"/>
      <c r="E43" s="53"/>
      <c r="F43" s="54"/>
      <c r="G43" s="53"/>
      <c r="H43" s="53"/>
      <c r="I43" s="55"/>
      <c r="J43" s="8"/>
      <c r="K43" s="1"/>
      <c r="L43" s="1"/>
      <c r="M43" s="1"/>
      <c r="N43" s="1"/>
      <c r="O43" s="1"/>
      <c r="P43" s="1"/>
      <c r="Q43" s="1"/>
      <c r="R43" s="1"/>
      <c r="S43" s="1"/>
      <c r="T43" s="1"/>
      <c r="U43" s="4"/>
      <c r="V43" s="4"/>
      <c r="W43" s="4"/>
      <c r="X43" s="8"/>
      <c r="Y43" s="1"/>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row>
    <row r="44" spans="1:51">
      <c r="A44" s="1"/>
      <c r="B44" s="33" t="s">
        <v>82</v>
      </c>
      <c r="C44" s="34">
        <f>+'Fees on Funds'!C40</f>
        <v>3.0000000000000001E-3</v>
      </c>
      <c r="D44" s="34">
        <f>+'Fees on Funds'!D40</f>
        <v>1.2999999999999999E-3</v>
      </c>
      <c r="E44" s="34">
        <f t="shared" ref="E44:E49" si="10">C44+D44</f>
        <v>4.3E-3</v>
      </c>
      <c r="F44" s="43">
        <v>0</v>
      </c>
      <c r="G44" s="36" t="e">
        <f t="shared" ref="G44:G49" si="11">F44*$C$3</f>
        <v>#VALUE!</v>
      </c>
      <c r="H44" s="37" t="e">
        <f t="shared" ref="H44:H49" si="12">E44*G44/$G$54</f>
        <v>#VALUE!</v>
      </c>
      <c r="I44" s="38" t="e">
        <f t="shared" ref="I44:I49" si="13">G44*E44</f>
        <v>#VALUE!</v>
      </c>
      <c r="J44" s="8" t="s">
        <v>83</v>
      </c>
      <c r="K44" s="32" t="s">
        <v>84</v>
      </c>
      <c r="L44" s="1"/>
      <c r="M44" s="1"/>
      <c r="N44" s="1"/>
      <c r="O44" s="1"/>
      <c r="P44" s="1"/>
      <c r="Q44" s="1"/>
      <c r="R44" s="1"/>
      <c r="S44" s="1"/>
      <c r="T44" s="1"/>
      <c r="U44" s="4"/>
      <c r="V44" s="4"/>
      <c r="W44" s="4"/>
      <c r="X44" s="8"/>
      <c r="Y44" s="1"/>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row>
    <row r="45" spans="1:51">
      <c r="A45" s="1"/>
      <c r="B45" s="33" t="s">
        <v>85</v>
      </c>
      <c r="C45" s="34">
        <f>+'Fees on Funds'!C41</f>
        <v>3.0000000000000001E-3</v>
      </c>
      <c r="D45" s="34">
        <f>+'Fees on Funds'!D41</f>
        <v>8.9999999999999993E-3</v>
      </c>
      <c r="E45" s="34">
        <f t="shared" si="10"/>
        <v>1.2E-2</v>
      </c>
      <c r="F45" s="43">
        <v>0</v>
      </c>
      <c r="G45" s="36" t="e">
        <f t="shared" si="11"/>
        <v>#VALUE!</v>
      </c>
      <c r="H45" s="37" t="e">
        <f t="shared" si="12"/>
        <v>#VALUE!</v>
      </c>
      <c r="I45" s="38" t="e">
        <f t="shared" si="13"/>
        <v>#VALUE!</v>
      </c>
      <c r="J45" s="8" t="s">
        <v>86</v>
      </c>
      <c r="K45" s="32" t="s">
        <v>84</v>
      </c>
      <c r="L45" s="1"/>
      <c r="M45" s="1"/>
      <c r="N45" s="1"/>
      <c r="O45" s="1"/>
      <c r="P45" s="1"/>
      <c r="Q45" s="1"/>
      <c r="R45" s="1"/>
      <c r="S45" s="1"/>
      <c r="T45" s="1"/>
      <c r="U45" s="4"/>
      <c r="V45" s="4"/>
      <c r="W45" s="4"/>
      <c r="X45" s="8"/>
      <c r="Y45" s="1"/>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row>
    <row r="46" spans="1:51">
      <c r="A46" s="1"/>
      <c r="B46" s="33" t="s">
        <v>87</v>
      </c>
      <c r="C46" s="34">
        <f>+'Fees on Funds'!C42</f>
        <v>3.0000000000000001E-3</v>
      </c>
      <c r="D46" s="34">
        <f>+'Fees on Funds'!D42</f>
        <v>6.6E-3</v>
      </c>
      <c r="E46" s="34">
        <f t="shared" si="10"/>
        <v>9.6000000000000009E-3</v>
      </c>
      <c r="F46" s="43">
        <v>0</v>
      </c>
      <c r="G46" s="36" t="e">
        <f t="shared" si="11"/>
        <v>#VALUE!</v>
      </c>
      <c r="H46" s="37" t="e">
        <f t="shared" si="12"/>
        <v>#VALUE!</v>
      </c>
      <c r="I46" s="38" t="e">
        <f t="shared" si="13"/>
        <v>#VALUE!</v>
      </c>
      <c r="J46" s="8" t="s">
        <v>88</v>
      </c>
      <c r="K46" s="32" t="s">
        <v>84</v>
      </c>
      <c r="L46" s="1"/>
      <c r="M46" s="1"/>
      <c r="N46" s="1"/>
      <c r="O46" s="1"/>
      <c r="P46" s="1"/>
      <c r="Q46" s="1"/>
      <c r="R46" s="1"/>
      <c r="S46" s="1"/>
      <c r="T46" s="1"/>
      <c r="U46" s="4"/>
      <c r="V46" s="4"/>
      <c r="W46" s="4"/>
      <c r="X46" s="8"/>
      <c r="Y46" s="1"/>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row>
    <row r="47" spans="1:51">
      <c r="A47" s="1"/>
      <c r="B47" s="33" t="s">
        <v>89</v>
      </c>
      <c r="C47" s="34">
        <f>+'Fees on Funds'!C43</f>
        <v>3.0000000000000001E-3</v>
      </c>
      <c r="D47" s="34">
        <f>+'Fees on Funds'!D43</f>
        <v>9.4999999999999998E-3</v>
      </c>
      <c r="E47" s="34">
        <f t="shared" si="10"/>
        <v>1.2500000000000001E-2</v>
      </c>
      <c r="F47" s="43">
        <v>0</v>
      </c>
      <c r="G47" s="36" t="e">
        <f t="shared" si="11"/>
        <v>#VALUE!</v>
      </c>
      <c r="H47" s="37" t="e">
        <f t="shared" si="12"/>
        <v>#VALUE!</v>
      </c>
      <c r="I47" s="38" t="e">
        <f t="shared" si="13"/>
        <v>#VALUE!</v>
      </c>
      <c r="J47" s="8" t="s">
        <v>90</v>
      </c>
      <c r="K47" s="32" t="s">
        <v>84</v>
      </c>
      <c r="L47" s="1"/>
      <c r="M47" s="1"/>
      <c r="N47" s="1"/>
      <c r="O47" s="1"/>
      <c r="P47" s="1"/>
      <c r="Q47" s="1"/>
      <c r="R47" s="1"/>
      <c r="S47" s="1"/>
      <c r="T47" s="1"/>
      <c r="U47" s="4"/>
      <c r="V47" s="4"/>
      <c r="W47" s="4"/>
      <c r="X47" s="8"/>
      <c r="Y47" s="1"/>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row>
    <row r="48" spans="1:51">
      <c r="A48" s="1"/>
      <c r="B48" s="33" t="s">
        <v>91</v>
      </c>
      <c r="C48" s="34">
        <f>+'Fees on Funds'!C44</f>
        <v>3.0000000000000001E-3</v>
      </c>
      <c r="D48" s="34">
        <f>+'Fees on Funds'!D44</f>
        <v>2.7000000000000001E-3</v>
      </c>
      <c r="E48" s="34">
        <f t="shared" si="10"/>
        <v>5.7000000000000002E-3</v>
      </c>
      <c r="F48" s="43">
        <v>0</v>
      </c>
      <c r="G48" s="36" t="e">
        <f t="shared" si="11"/>
        <v>#VALUE!</v>
      </c>
      <c r="H48" s="37" t="e">
        <f t="shared" si="12"/>
        <v>#VALUE!</v>
      </c>
      <c r="I48" s="38" t="e">
        <f t="shared" si="13"/>
        <v>#VALUE!</v>
      </c>
      <c r="J48" s="8" t="s">
        <v>92</v>
      </c>
      <c r="K48" s="32" t="s">
        <v>84</v>
      </c>
      <c r="L48" s="1"/>
      <c r="M48" s="1"/>
      <c r="N48" s="1"/>
      <c r="O48" s="1"/>
      <c r="P48" s="1"/>
      <c r="Q48" s="1"/>
      <c r="R48" s="1"/>
      <c r="S48" s="1"/>
      <c r="T48" s="1"/>
      <c r="U48" s="4"/>
      <c r="V48" s="4"/>
      <c r="W48" s="4"/>
      <c r="X48" s="8"/>
      <c r="Y48" s="1"/>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row>
    <row r="49" spans="1:51">
      <c r="A49" s="1"/>
      <c r="B49" s="33" t="s">
        <v>138</v>
      </c>
      <c r="C49" s="34">
        <f>+'Fees on Funds'!C45</f>
        <v>3.0000000000000001E-3</v>
      </c>
      <c r="D49" s="34">
        <f>+'Fees on Funds'!D45</f>
        <v>3.3999999999999998E-3</v>
      </c>
      <c r="E49" s="34">
        <f t="shared" si="10"/>
        <v>6.3999999999999994E-3</v>
      </c>
      <c r="F49" s="43">
        <v>0</v>
      </c>
      <c r="G49" s="36" t="e">
        <f t="shared" si="11"/>
        <v>#VALUE!</v>
      </c>
      <c r="H49" s="37" t="e">
        <f t="shared" si="12"/>
        <v>#VALUE!</v>
      </c>
      <c r="I49" s="38" t="e">
        <f t="shared" si="13"/>
        <v>#VALUE!</v>
      </c>
      <c r="J49" s="8"/>
      <c r="K49" s="32"/>
      <c r="L49" s="1"/>
      <c r="M49" s="1"/>
      <c r="N49" s="1"/>
      <c r="O49" s="1"/>
      <c r="P49" s="1"/>
      <c r="Q49" s="1"/>
      <c r="R49" s="1"/>
      <c r="S49" s="1"/>
      <c r="T49" s="1"/>
      <c r="U49" s="4"/>
      <c r="V49" s="4"/>
      <c r="W49" s="4"/>
      <c r="X49" s="8"/>
      <c r="Y49" s="1"/>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row>
    <row r="50" spans="1:51">
      <c r="A50" s="1"/>
      <c r="B50" s="56" t="s">
        <v>93</v>
      </c>
      <c r="C50" s="57"/>
      <c r="D50" s="58"/>
      <c r="E50" s="57"/>
      <c r="F50" s="59"/>
      <c r="G50" s="57"/>
      <c r="H50" s="57"/>
      <c r="I50" s="57"/>
      <c r="J50" s="8"/>
      <c r="K50" s="1"/>
      <c r="L50" s="1"/>
      <c r="M50" s="1"/>
      <c r="N50" s="1"/>
      <c r="O50" s="1"/>
      <c r="P50" s="1"/>
      <c r="Q50" s="1"/>
      <c r="R50" s="1"/>
      <c r="S50" s="1"/>
      <c r="T50" s="1"/>
      <c r="U50" s="4"/>
      <c r="V50" s="4"/>
      <c r="W50" s="4"/>
      <c r="X50" s="8"/>
      <c r="Y50" s="1"/>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row>
    <row r="51" spans="1:51">
      <c r="A51" s="1"/>
      <c r="B51" s="33" t="s">
        <v>94</v>
      </c>
      <c r="C51" s="34">
        <f>+'Fees on Funds'!C47</f>
        <v>3.0000000000000001E-3</v>
      </c>
      <c r="D51" s="34">
        <f>+'Fees on Funds'!D47</f>
        <v>1.6000000000000001E-3</v>
      </c>
      <c r="E51" s="34">
        <f>C51+D51</f>
        <v>4.5999999999999999E-3</v>
      </c>
      <c r="F51" s="43">
        <v>0</v>
      </c>
      <c r="G51" s="36" t="e">
        <f>F51*$C$3</f>
        <v>#VALUE!</v>
      </c>
      <c r="H51" s="37" t="e">
        <f>E51*G51/$G$54</f>
        <v>#VALUE!</v>
      </c>
      <c r="I51" s="38" t="e">
        <f>G51*E51</f>
        <v>#VALUE!</v>
      </c>
      <c r="J51" s="8" t="s">
        <v>95</v>
      </c>
      <c r="K51" s="1" t="s">
        <v>96</v>
      </c>
      <c r="L51" s="1"/>
      <c r="M51" s="1"/>
      <c r="N51" s="1"/>
      <c r="O51" s="1"/>
      <c r="P51" s="1"/>
      <c r="Q51" s="1"/>
      <c r="R51" s="1"/>
      <c r="S51" s="1"/>
      <c r="T51" s="1"/>
      <c r="U51" s="4"/>
      <c r="V51" s="4"/>
      <c r="W51" s="4"/>
      <c r="X51" s="8"/>
      <c r="Y51" s="1"/>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row>
    <row r="52" spans="1:51">
      <c r="A52" s="1"/>
      <c r="B52" s="33" t="s">
        <v>97</v>
      </c>
      <c r="C52" s="34">
        <f>+'Fees on Funds'!C48</f>
        <v>3.0000000000000001E-3</v>
      </c>
      <c r="D52" s="34">
        <f>+'Fees on Funds'!D48</f>
        <v>7.4000000000000003E-3</v>
      </c>
      <c r="E52" s="34">
        <f>C52+D52</f>
        <v>1.04E-2</v>
      </c>
      <c r="F52" s="43">
        <v>0</v>
      </c>
      <c r="G52" s="36" t="e">
        <f>F52*$C$3</f>
        <v>#VALUE!</v>
      </c>
      <c r="H52" s="37" t="e">
        <f>E52*G52/$G$54</f>
        <v>#VALUE!</v>
      </c>
      <c r="I52" s="38" t="e">
        <f>G52*E52</f>
        <v>#VALUE!</v>
      </c>
      <c r="J52" s="8" t="s">
        <v>98</v>
      </c>
      <c r="K52" s="32" t="s">
        <v>99</v>
      </c>
      <c r="L52" s="1"/>
      <c r="M52" s="1"/>
      <c r="N52" s="1"/>
      <c r="O52" s="1"/>
      <c r="P52" s="1"/>
      <c r="Q52" s="1"/>
      <c r="R52" s="1"/>
      <c r="S52" s="1"/>
      <c r="T52" s="1"/>
      <c r="U52" s="4"/>
      <c r="V52" s="4"/>
      <c r="W52" s="4"/>
      <c r="X52" s="8"/>
      <c r="Y52" s="1"/>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row>
    <row r="53" spans="1:51">
      <c r="A53" s="1"/>
      <c r="B53" s="8"/>
      <c r="C53" s="8"/>
      <c r="D53" s="8"/>
      <c r="E53" s="8"/>
      <c r="F53" s="8"/>
      <c r="G53" s="8"/>
      <c r="H53" s="8"/>
      <c r="I53" s="8"/>
      <c r="J53" s="8"/>
      <c r="K53" s="1"/>
      <c r="L53" s="1"/>
      <c r="M53" s="1"/>
      <c r="N53" s="1"/>
      <c r="O53" s="1"/>
      <c r="P53" s="1"/>
      <c r="Q53" s="1"/>
      <c r="R53" s="1"/>
      <c r="S53" s="1"/>
      <c r="T53" s="1"/>
      <c r="U53" s="4"/>
      <c r="V53" s="4"/>
      <c r="W53" s="4"/>
      <c r="X53" s="8"/>
      <c r="Y53" s="1"/>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row>
    <row r="54" spans="1:51" ht="13.9" customHeight="1">
      <c r="A54" s="1"/>
      <c r="B54" s="60" t="s">
        <v>100</v>
      </c>
      <c r="C54" s="60"/>
      <c r="D54" s="60"/>
      <c r="E54" s="60"/>
      <c r="F54" s="61">
        <f>SUM(F13:F17,F19:F23,F25:F33,F35:F42,F44:F49,F51:F52)</f>
        <v>0</v>
      </c>
      <c r="G54" s="62" t="e">
        <f>SUM(G13:G17,G19:G23,G25:G33,G35:G42,G44:G49,G51:G52)</f>
        <v>#VALUE!</v>
      </c>
      <c r="H54" s="61" t="e">
        <f>SUM(H13:H17,H19:H23,H25:H33,H35:H42,H44:H49,H51:H52)</f>
        <v>#VALUE!</v>
      </c>
      <c r="I54" s="63" t="e">
        <f>SUM(I13:I17,I19:I23,I25:I33,I35:I42,I44:I49,I51:I52)</f>
        <v>#VALUE!</v>
      </c>
      <c r="J54" s="8"/>
      <c r="K54" s="1"/>
      <c r="L54" s="1"/>
      <c r="M54" s="1"/>
      <c r="N54" s="1"/>
      <c r="O54" s="1"/>
      <c r="P54" s="1"/>
      <c r="Q54" s="1"/>
      <c r="R54" s="1"/>
      <c r="S54" s="1"/>
      <c r="T54" s="1"/>
      <c r="U54" s="4"/>
      <c r="V54" s="4"/>
      <c r="W54" s="4"/>
      <c r="X54" s="8"/>
      <c r="Y54" s="1"/>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row>
    <row r="55" spans="1:51" ht="13.9" customHeight="1" thickBot="1">
      <c r="A55" s="1"/>
      <c r="B55" s="64"/>
      <c r="C55" s="64"/>
      <c r="D55" s="64"/>
      <c r="E55" s="64"/>
      <c r="F55" s="64"/>
      <c r="G55" s="64"/>
      <c r="H55" s="64"/>
      <c r="I55" s="64"/>
      <c r="J55" s="1"/>
      <c r="K55" s="1"/>
      <c r="L55" s="1"/>
      <c r="M55" s="1"/>
      <c r="N55" s="1"/>
      <c r="O55" s="1"/>
      <c r="P55" s="1"/>
      <c r="Q55" s="1"/>
      <c r="R55" s="1"/>
      <c r="S55" s="1"/>
      <c r="T55" s="1"/>
      <c r="U55" s="4"/>
      <c r="V55" s="4"/>
      <c r="W55" s="4"/>
      <c r="X55" s="8"/>
      <c r="Y55" s="1"/>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row>
    <row r="56" spans="1:51" ht="13.9" customHeight="1" thickBot="1">
      <c r="A56" s="1"/>
      <c r="B56" s="64"/>
      <c r="C56" s="64"/>
      <c r="D56" s="64"/>
      <c r="E56" s="65" t="s">
        <v>101</v>
      </c>
      <c r="F56" s="66" t="str">
        <f>IF(F54=100%,"Pass","Check")</f>
        <v>Check</v>
      </c>
      <c r="G56" s="64"/>
      <c r="H56" s="64"/>
      <c r="I56" s="64"/>
      <c r="J56" s="1"/>
      <c r="K56" s="1"/>
      <c r="L56" s="1"/>
      <c r="M56" s="1"/>
      <c r="N56" s="1"/>
      <c r="O56" s="1"/>
      <c r="P56" s="1"/>
      <c r="Q56" s="1"/>
      <c r="R56" s="1"/>
      <c r="S56" s="1"/>
      <c r="T56" s="1"/>
      <c r="U56" s="4"/>
      <c r="V56" s="4"/>
      <c r="W56" s="4"/>
      <c r="X56" s="8"/>
      <c r="Y56" s="1"/>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row>
    <row r="57" spans="1:51" ht="13.9" customHeight="1">
      <c r="A57" s="1"/>
      <c r="B57" s="64"/>
      <c r="C57" s="64"/>
      <c r="D57" s="64"/>
      <c r="E57" s="64"/>
      <c r="F57" s="64"/>
      <c r="G57" s="64"/>
      <c r="H57" s="67"/>
      <c r="I57" s="64"/>
      <c r="J57" s="1"/>
      <c r="K57" s="1"/>
      <c r="L57" s="1"/>
      <c r="M57" s="1"/>
      <c r="N57" s="1"/>
      <c r="O57" s="1"/>
      <c r="P57" s="1"/>
      <c r="Q57" s="1"/>
      <c r="R57" s="1"/>
      <c r="S57" s="1"/>
      <c r="T57" s="1"/>
      <c r="U57" s="4"/>
      <c r="V57" s="4"/>
      <c r="W57" s="4"/>
      <c r="X57" s="8"/>
      <c r="Y57" s="1"/>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row>
    <row r="58" spans="1:51" ht="13.9" customHeight="1">
      <c r="A58" s="1"/>
      <c r="B58" s="64"/>
      <c r="C58" s="64"/>
      <c r="D58" s="64"/>
      <c r="E58" s="64"/>
      <c r="F58" s="64"/>
      <c r="G58" s="64"/>
      <c r="H58" s="64"/>
      <c r="I58" s="64"/>
      <c r="J58" s="1"/>
      <c r="K58" s="1"/>
      <c r="L58" s="1"/>
      <c r="M58" s="1"/>
      <c r="N58" s="1"/>
      <c r="O58" s="1"/>
      <c r="P58" s="1"/>
      <c r="Q58" s="1"/>
      <c r="R58" s="1"/>
      <c r="S58" s="1"/>
      <c r="T58" s="1"/>
      <c r="U58" s="4"/>
      <c r="V58" s="4"/>
      <c r="W58" s="4"/>
      <c r="X58" s="8"/>
      <c r="Y58" s="1"/>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row>
    <row r="59" spans="1:51">
      <c r="A59" s="1"/>
      <c r="B59" s="1"/>
      <c r="C59" s="1"/>
      <c r="D59" s="1"/>
      <c r="E59" s="1"/>
      <c r="F59" s="1"/>
      <c r="G59" s="1"/>
      <c r="H59" s="1"/>
      <c r="I59" s="1"/>
      <c r="J59" s="1"/>
      <c r="K59" s="1"/>
      <c r="L59" s="1"/>
      <c r="M59" s="1"/>
      <c r="N59" s="1"/>
      <c r="O59" s="1"/>
      <c r="P59" s="1"/>
      <c r="Q59" s="1"/>
      <c r="R59" s="1"/>
      <c r="S59" s="1"/>
      <c r="T59" s="1"/>
      <c r="U59" s="4"/>
      <c r="V59" s="4"/>
      <c r="W59" s="4"/>
      <c r="X59" s="8"/>
      <c r="Y59" s="1"/>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row>
    <row r="60" spans="1:51">
      <c r="A60" s="1"/>
      <c r="B60" s="1"/>
      <c r="C60" s="1"/>
      <c r="D60" s="1"/>
      <c r="E60" s="1"/>
      <c r="F60" s="1"/>
      <c r="G60" s="1"/>
      <c r="H60" s="1"/>
      <c r="I60" s="1"/>
      <c r="J60" s="1"/>
      <c r="K60" s="1"/>
      <c r="L60" s="1"/>
      <c r="M60" s="1"/>
      <c r="N60" s="1"/>
      <c r="O60" s="1"/>
      <c r="P60" s="1"/>
      <c r="Q60" s="1"/>
      <c r="R60" s="1"/>
      <c r="S60" s="1"/>
      <c r="T60" s="1"/>
      <c r="U60" s="4"/>
      <c r="V60" s="4"/>
      <c r="W60" s="4"/>
      <c r="X60" s="8"/>
      <c r="Y60" s="1"/>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row>
    <row r="61" spans="1:51">
      <c r="A61" s="1"/>
      <c r="B61" s="1"/>
      <c r="C61" s="1"/>
      <c r="D61" s="1"/>
      <c r="E61" s="1"/>
      <c r="F61" s="1"/>
      <c r="G61" s="1"/>
      <c r="H61" s="1"/>
      <c r="I61" s="1"/>
      <c r="J61" s="1"/>
      <c r="K61" s="1"/>
      <c r="L61" s="1"/>
      <c r="M61" s="1"/>
      <c r="N61" s="1"/>
      <c r="O61" s="1"/>
      <c r="P61" s="1"/>
      <c r="Q61" s="1"/>
      <c r="R61" s="1"/>
      <c r="S61" s="1"/>
      <c r="T61" s="1"/>
      <c r="U61" s="4"/>
      <c r="V61" s="4"/>
      <c r="W61" s="4"/>
      <c r="X61" s="8"/>
      <c r="Y61" s="1"/>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row>
    <row r="62" spans="1:51">
      <c r="A62" s="1"/>
      <c r="B62" s="1"/>
      <c r="C62" s="1"/>
      <c r="D62" s="1"/>
      <c r="E62" s="1"/>
      <c r="F62" s="1"/>
      <c r="G62" s="1"/>
      <c r="H62" s="1"/>
      <c r="I62" s="1"/>
      <c r="J62" s="1"/>
      <c r="K62" s="1"/>
      <c r="L62" s="1"/>
      <c r="M62" s="1"/>
      <c r="N62" s="1"/>
      <c r="O62" s="1"/>
      <c r="P62" s="1"/>
      <c r="Q62" s="1"/>
      <c r="R62" s="1"/>
      <c r="S62" s="1"/>
      <c r="T62" s="1"/>
      <c r="U62" s="4"/>
      <c r="V62" s="4"/>
      <c r="W62" s="4"/>
      <c r="X62" s="8"/>
      <c r="Y62" s="1"/>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row>
    <row r="63" spans="1:51">
      <c r="A63" s="1"/>
      <c r="B63" s="1"/>
      <c r="C63" s="1"/>
      <c r="D63" s="1"/>
      <c r="E63" s="1"/>
      <c r="F63" s="1"/>
      <c r="G63" s="1"/>
      <c r="H63" s="1"/>
      <c r="I63" s="1"/>
      <c r="J63" s="1"/>
      <c r="K63" s="1"/>
      <c r="L63" s="1"/>
      <c r="M63" s="1"/>
      <c r="N63" s="1"/>
      <c r="O63" s="1"/>
      <c r="P63" s="1"/>
      <c r="Q63" s="1"/>
      <c r="R63" s="1"/>
      <c r="S63" s="1"/>
      <c r="T63" s="1"/>
      <c r="U63" s="4"/>
      <c r="V63" s="4"/>
      <c r="W63" s="4"/>
      <c r="X63" s="8"/>
      <c r="Y63" s="1"/>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row>
    <row r="64" spans="1:51">
      <c r="A64" s="1"/>
      <c r="B64" s="1"/>
      <c r="C64" s="1"/>
      <c r="D64" s="1"/>
      <c r="E64" s="1"/>
      <c r="F64" s="1"/>
      <c r="G64" s="1"/>
      <c r="H64" s="1"/>
      <c r="I64" s="1"/>
      <c r="J64" s="1"/>
      <c r="K64" s="1"/>
      <c r="L64" s="1"/>
      <c r="M64" s="1"/>
      <c r="N64" s="1"/>
      <c r="O64" s="1"/>
      <c r="P64" s="1"/>
      <c r="Q64" s="1"/>
      <c r="R64" s="1"/>
      <c r="S64" s="1"/>
      <c r="T64" s="1"/>
      <c r="U64" s="4"/>
      <c r="V64" s="4"/>
      <c r="W64" s="4"/>
      <c r="X64" s="8"/>
      <c r="Y64" s="1"/>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row>
    <row r="65" spans="1:51">
      <c r="A65" s="1"/>
      <c r="B65" s="1"/>
      <c r="C65" s="1"/>
      <c r="D65" s="1"/>
      <c r="E65" s="1"/>
      <c r="F65" s="1"/>
      <c r="G65" s="1"/>
      <c r="H65" s="1"/>
      <c r="I65" s="1"/>
      <c r="J65" s="1"/>
      <c r="K65" s="1"/>
      <c r="L65" s="1"/>
      <c r="M65" s="1"/>
      <c r="N65" s="1"/>
      <c r="O65" s="1"/>
      <c r="P65" s="1"/>
      <c r="Q65" s="1"/>
      <c r="R65" s="1"/>
      <c r="S65" s="1"/>
      <c r="T65" s="1"/>
      <c r="U65" s="4"/>
      <c r="V65" s="4"/>
      <c r="W65" s="4"/>
      <c r="X65" s="8"/>
      <c r="Y65" s="1"/>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row>
    <row r="66" spans="1:51">
      <c r="A66" s="1"/>
      <c r="B66" s="1"/>
      <c r="C66" s="1"/>
      <c r="D66" s="1"/>
      <c r="E66" s="1"/>
      <c r="F66" s="1"/>
      <c r="G66" s="1"/>
      <c r="H66" s="1"/>
      <c r="I66" s="1"/>
      <c r="J66" s="1"/>
      <c r="K66" s="1"/>
      <c r="L66" s="1"/>
      <c r="M66" s="1"/>
      <c r="N66" s="1"/>
      <c r="O66" s="1"/>
      <c r="P66" s="1"/>
      <c r="Q66" s="1"/>
      <c r="R66" s="1"/>
      <c r="S66" s="1"/>
      <c r="T66" s="1"/>
      <c r="U66" s="4"/>
      <c r="V66" s="4"/>
      <c r="W66" s="4"/>
      <c r="X66" s="8"/>
      <c r="Y66" s="1"/>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row>
    <row r="67" spans="1:51">
      <c r="A67" s="1"/>
      <c r="B67" s="1"/>
      <c r="C67" s="1"/>
      <c r="D67" s="1"/>
      <c r="E67" s="1"/>
      <c r="F67" s="1"/>
      <c r="G67" s="1"/>
      <c r="H67" s="1"/>
      <c r="I67" s="1"/>
      <c r="J67" s="1"/>
      <c r="K67" s="1"/>
      <c r="L67" s="1"/>
      <c r="M67" s="1"/>
      <c r="N67" s="1"/>
      <c r="O67" s="1"/>
      <c r="P67" s="1"/>
      <c r="Q67" s="1"/>
      <c r="R67" s="1"/>
      <c r="S67" s="1"/>
      <c r="T67" s="1"/>
      <c r="U67" s="4"/>
      <c r="V67" s="4"/>
      <c r="W67" s="4"/>
      <c r="X67" s="8"/>
      <c r="Y67" s="1"/>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row>
    <row r="68" spans="1:51">
      <c r="A68" s="1"/>
      <c r="B68" s="1"/>
      <c r="C68" s="1"/>
      <c r="D68" s="1"/>
      <c r="E68" s="1"/>
      <c r="F68" s="1"/>
      <c r="G68" s="1"/>
      <c r="H68" s="1"/>
      <c r="I68" s="1"/>
      <c r="J68" s="1"/>
      <c r="K68" s="1"/>
      <c r="L68" s="1"/>
      <c r="M68" s="1"/>
      <c r="N68" s="1"/>
      <c r="O68" s="1"/>
      <c r="P68" s="1"/>
      <c r="Q68" s="1"/>
      <c r="R68" s="1"/>
      <c r="S68" s="1"/>
      <c r="T68" s="1"/>
      <c r="U68" s="4"/>
      <c r="V68" s="4"/>
      <c r="W68" s="4"/>
      <c r="X68" s="8"/>
      <c r="Y68" s="1"/>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row>
    <row r="69" spans="1:51">
      <c r="A69" s="1"/>
      <c r="B69" s="1"/>
      <c r="C69" s="1"/>
      <c r="D69" s="1"/>
      <c r="E69" s="1"/>
      <c r="F69" s="1"/>
      <c r="G69" s="1"/>
      <c r="H69" s="1"/>
      <c r="I69" s="1"/>
      <c r="J69" s="1"/>
      <c r="K69" s="1"/>
      <c r="L69" s="1"/>
      <c r="M69" s="1"/>
      <c r="N69" s="1"/>
      <c r="O69" s="1"/>
      <c r="P69" s="1"/>
      <c r="Q69" s="1"/>
      <c r="R69" s="1"/>
      <c r="S69" s="1"/>
      <c r="T69" s="1"/>
      <c r="U69" s="4"/>
      <c r="V69" s="4"/>
      <c r="W69" s="4"/>
      <c r="X69" s="8"/>
      <c r="Y69" s="1"/>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row>
    <row r="70" spans="1:51">
      <c r="A70" s="1"/>
      <c r="B70" s="1"/>
      <c r="C70" s="1"/>
      <c r="D70" s="1"/>
      <c r="E70" s="1"/>
      <c r="F70" s="1"/>
      <c r="G70" s="1"/>
      <c r="H70" s="1"/>
      <c r="I70" s="1"/>
      <c r="J70" s="1"/>
      <c r="K70" s="1"/>
      <c r="L70" s="1"/>
      <c r="M70" s="1"/>
      <c r="N70" s="1"/>
      <c r="O70" s="1"/>
      <c r="P70" s="1"/>
      <c r="Q70" s="1"/>
      <c r="R70" s="1"/>
      <c r="S70" s="1"/>
      <c r="T70" s="1"/>
      <c r="U70" s="4"/>
      <c r="V70" s="4"/>
      <c r="W70" s="4"/>
      <c r="X70" s="8"/>
      <c r="Y70" s="1"/>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row>
    <row r="71" spans="1:51">
      <c r="A71" s="1"/>
      <c r="B71" s="1"/>
      <c r="C71" s="1"/>
      <c r="D71" s="1"/>
      <c r="E71" s="1"/>
      <c r="F71" s="1"/>
      <c r="G71" s="1"/>
      <c r="H71" s="1"/>
      <c r="I71" s="1"/>
      <c r="J71" s="1"/>
      <c r="K71" s="1"/>
      <c r="L71" s="1"/>
      <c r="M71" s="1"/>
      <c r="N71" s="1"/>
      <c r="O71" s="1"/>
      <c r="P71" s="1"/>
      <c r="Q71" s="1"/>
      <c r="R71" s="1"/>
      <c r="S71" s="1"/>
      <c r="T71" s="1"/>
      <c r="U71" s="4"/>
      <c r="V71" s="4"/>
      <c r="W71" s="4"/>
      <c r="X71" s="8"/>
      <c r="Y71" s="1"/>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row>
    <row r="72" spans="1:51">
      <c r="A72" s="1"/>
      <c r="B72" s="1"/>
      <c r="C72" s="1"/>
      <c r="D72" s="1"/>
      <c r="E72" s="1"/>
      <c r="F72" s="1"/>
      <c r="G72" s="1"/>
      <c r="H72" s="1"/>
      <c r="I72" s="1"/>
      <c r="J72" s="1"/>
      <c r="K72" s="1"/>
      <c r="L72" s="1"/>
      <c r="M72" s="1"/>
      <c r="N72" s="1"/>
      <c r="O72" s="1"/>
      <c r="P72" s="1"/>
      <c r="Q72" s="1"/>
      <c r="R72" s="1"/>
      <c r="S72" s="1"/>
      <c r="T72" s="1"/>
      <c r="U72" s="4"/>
      <c r="V72" s="4"/>
      <c r="W72" s="4"/>
      <c r="X72" s="8"/>
      <c r="Y72" s="1"/>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row>
    <row r="73" spans="1:51">
      <c r="A73" s="1"/>
      <c r="B73" s="1"/>
      <c r="C73" s="1"/>
      <c r="D73" s="1"/>
      <c r="E73" s="1"/>
      <c r="F73" s="1"/>
      <c r="G73" s="1"/>
      <c r="H73" s="1"/>
      <c r="I73" s="1"/>
      <c r="J73" s="1"/>
      <c r="K73" s="1"/>
      <c r="L73" s="1"/>
      <c r="M73" s="1"/>
      <c r="N73" s="1"/>
      <c r="O73" s="1"/>
      <c r="P73" s="1"/>
      <c r="Q73" s="1"/>
      <c r="R73" s="1"/>
      <c r="S73" s="1"/>
      <c r="T73" s="1"/>
      <c r="U73" s="4"/>
      <c r="V73" s="4"/>
      <c r="W73" s="4"/>
      <c r="X73" s="8"/>
      <c r="Y73" s="1"/>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row>
    <row r="74" spans="1:51">
      <c r="A74" s="1"/>
      <c r="B74" s="1"/>
      <c r="C74" s="1"/>
      <c r="D74" s="1"/>
      <c r="E74" s="1"/>
      <c r="F74" s="1"/>
      <c r="G74" s="1"/>
      <c r="H74" s="1"/>
      <c r="I74" s="1"/>
      <c r="J74" s="1"/>
      <c r="K74" s="1"/>
      <c r="L74" s="1"/>
      <c r="M74" s="1"/>
      <c r="N74" s="1"/>
      <c r="O74" s="1"/>
      <c r="P74" s="1"/>
      <c r="Q74" s="1"/>
      <c r="R74" s="1"/>
      <c r="S74" s="1"/>
      <c r="T74" s="1"/>
      <c r="U74" s="4"/>
      <c r="V74" s="4"/>
      <c r="W74" s="4"/>
      <c r="X74" s="8"/>
      <c r="Y74" s="1"/>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row>
    <row r="75" spans="1:51">
      <c r="A75" s="1"/>
      <c r="B75" s="1"/>
      <c r="C75" s="1"/>
      <c r="D75" s="1"/>
      <c r="E75" s="1"/>
      <c r="F75" s="1"/>
      <c r="G75" s="1"/>
      <c r="H75" s="1"/>
      <c r="I75" s="1"/>
      <c r="J75" s="1"/>
      <c r="K75" s="1"/>
      <c r="L75" s="1"/>
      <c r="M75" s="1"/>
      <c r="N75" s="1"/>
      <c r="O75" s="1"/>
      <c r="P75" s="1"/>
      <c r="Q75" s="1"/>
      <c r="R75" s="1"/>
      <c r="S75" s="1"/>
      <c r="T75" s="1"/>
      <c r="U75" s="4"/>
      <c r="V75" s="4"/>
      <c r="W75" s="4"/>
      <c r="X75" s="8"/>
      <c r="Y75" s="1"/>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row>
    <row r="76" spans="1:51">
      <c r="A76" s="1"/>
      <c r="B76" s="1"/>
      <c r="C76" s="1"/>
      <c r="D76" s="1"/>
      <c r="E76" s="1"/>
      <c r="F76" s="1"/>
      <c r="G76" s="1"/>
      <c r="H76" s="1"/>
      <c r="I76" s="1"/>
      <c r="J76" s="1"/>
      <c r="K76" s="1"/>
      <c r="L76" s="1"/>
      <c r="M76" s="1"/>
      <c r="N76" s="1"/>
      <c r="O76" s="1"/>
      <c r="P76" s="1"/>
      <c r="Q76" s="1"/>
      <c r="R76" s="1"/>
      <c r="S76" s="1"/>
      <c r="T76" s="1"/>
      <c r="U76" s="4"/>
      <c r="V76" s="4"/>
      <c r="W76" s="4"/>
      <c r="X76" s="68"/>
      <c r="Y76" s="1"/>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row>
    <row r="77" spans="1:51" ht="13.9" customHeight="1">
      <c r="A77" s="1"/>
      <c r="B77" s="1"/>
      <c r="C77" s="1"/>
      <c r="D77" s="1"/>
      <c r="E77" s="1"/>
      <c r="F77" s="1"/>
      <c r="G77" s="1"/>
      <c r="H77" s="1"/>
      <c r="I77" s="1"/>
      <c r="J77" s="1"/>
      <c r="K77" s="1"/>
      <c r="L77" s="1"/>
      <c r="M77" s="1"/>
      <c r="N77" s="1"/>
      <c r="O77" s="1"/>
      <c r="P77" s="1"/>
      <c r="Q77" s="1"/>
      <c r="R77" s="1"/>
      <c r="S77" s="1"/>
      <c r="T77" s="1"/>
      <c r="U77" s="4"/>
      <c r="V77" s="4"/>
      <c r="W77" s="4"/>
      <c r="X77" s="64"/>
      <c r="Y77" s="69"/>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row>
    <row r="78" spans="1:51">
      <c r="A78" s="1"/>
      <c r="B78" s="1"/>
      <c r="C78" s="1"/>
      <c r="D78" s="1"/>
      <c r="E78" s="1"/>
      <c r="F78" s="1"/>
      <c r="G78" s="1"/>
      <c r="H78" s="1"/>
      <c r="I78" s="1"/>
      <c r="J78" s="1"/>
      <c r="K78" s="1"/>
      <c r="L78" s="1"/>
      <c r="M78" s="1"/>
      <c r="N78" s="1"/>
      <c r="O78" s="1"/>
      <c r="P78" s="1"/>
      <c r="Q78" s="1"/>
      <c r="R78" s="1"/>
      <c r="S78" s="1"/>
      <c r="T78" s="1"/>
      <c r="U78" s="4"/>
      <c r="V78" s="4"/>
      <c r="W78" s="4"/>
      <c r="X78" s="64"/>
      <c r="Y78" s="69"/>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row>
    <row r="79" spans="1:51" ht="13.9" customHeight="1">
      <c r="A79" s="1"/>
      <c r="B79" s="1"/>
      <c r="C79" s="1"/>
      <c r="D79" s="1"/>
      <c r="E79" s="1"/>
      <c r="F79" s="1"/>
      <c r="G79" s="1"/>
      <c r="H79" s="1"/>
      <c r="I79" s="1"/>
      <c r="J79" s="1"/>
      <c r="K79" s="1"/>
      <c r="L79" s="1"/>
      <c r="M79" s="1"/>
      <c r="N79" s="1"/>
      <c r="O79" s="1"/>
      <c r="P79" s="1"/>
      <c r="Q79" s="1"/>
      <c r="R79" s="1"/>
      <c r="S79" s="1"/>
      <c r="T79" s="1"/>
      <c r="U79" s="4"/>
      <c r="V79" s="4"/>
      <c r="W79" s="4"/>
      <c r="X79" s="64"/>
      <c r="Y79" s="69"/>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row>
    <row r="80" spans="1:51">
      <c r="A80" s="1"/>
      <c r="B80" s="1"/>
      <c r="C80" s="1"/>
      <c r="D80" s="1"/>
      <c r="E80" s="1"/>
      <c r="F80" s="1"/>
      <c r="G80" s="1"/>
      <c r="H80" s="1"/>
      <c r="I80" s="1"/>
      <c r="J80" s="1"/>
      <c r="K80" s="1"/>
      <c r="L80" s="1"/>
      <c r="M80" s="1"/>
      <c r="N80" s="1"/>
      <c r="O80" s="1"/>
      <c r="P80" s="1"/>
      <c r="Q80" s="1"/>
      <c r="R80" s="1"/>
      <c r="S80" s="1"/>
      <c r="T80" s="1"/>
      <c r="U80" s="4"/>
      <c r="V80" s="4"/>
      <c r="W80" s="4"/>
      <c r="X80" s="64"/>
      <c r="Y80" s="69"/>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row>
    <row r="81" spans="1:51">
      <c r="A81" s="1"/>
      <c r="B81" s="1"/>
      <c r="C81" s="1"/>
      <c r="D81" s="1"/>
      <c r="E81" s="1"/>
      <c r="F81" s="1"/>
      <c r="G81" s="1"/>
      <c r="H81" s="1"/>
      <c r="I81" s="1"/>
      <c r="J81" s="1"/>
      <c r="K81" s="1"/>
      <c r="L81" s="1"/>
      <c r="M81" s="1"/>
      <c r="N81" s="1"/>
      <c r="O81" s="1"/>
      <c r="P81" s="1"/>
      <c r="Q81" s="1"/>
      <c r="R81" s="1"/>
      <c r="S81" s="1"/>
      <c r="T81" s="1"/>
      <c r="U81" s="4"/>
      <c r="V81" s="4"/>
      <c r="W81" s="4"/>
      <c r="X81" s="64"/>
      <c r="Y81" s="69"/>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row>
    <row r="82" spans="1:51" ht="4.9000000000000004" customHeight="1">
      <c r="A82" s="1"/>
      <c r="B82" s="1"/>
      <c r="C82" s="1"/>
      <c r="D82" s="1"/>
      <c r="E82" s="1"/>
      <c r="F82" s="1"/>
      <c r="G82" s="1"/>
      <c r="H82" s="1"/>
      <c r="I82" s="1"/>
      <c r="J82" s="1"/>
      <c r="K82" s="1"/>
      <c r="L82" s="1"/>
      <c r="M82" s="1"/>
      <c r="N82" s="1"/>
      <c r="O82" s="1"/>
      <c r="P82" s="1"/>
      <c r="Q82" s="1"/>
      <c r="R82" s="1"/>
      <c r="S82" s="1"/>
      <c r="T82" s="1"/>
      <c r="U82" s="4"/>
      <c r="V82" s="4"/>
      <c r="W82" s="4"/>
      <c r="X82" s="70"/>
      <c r="Y82" s="69"/>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row>
    <row r="83" spans="1:51" ht="7.15" customHeight="1">
      <c r="A83" s="1"/>
      <c r="B83" s="1"/>
      <c r="C83" s="1"/>
      <c r="D83" s="1"/>
      <c r="E83" s="1"/>
      <c r="F83" s="1"/>
      <c r="G83" s="1"/>
      <c r="H83" s="1"/>
      <c r="I83" s="1"/>
      <c r="J83" s="1"/>
      <c r="K83" s="1"/>
      <c r="L83" s="1"/>
      <c r="M83" s="1"/>
      <c r="N83" s="1"/>
      <c r="O83" s="1"/>
      <c r="P83" s="1"/>
      <c r="Q83" s="1"/>
      <c r="R83" s="1"/>
      <c r="S83" s="1"/>
      <c r="T83" s="1"/>
      <c r="U83" s="4"/>
      <c r="V83" s="4"/>
      <c r="W83" s="4"/>
      <c r="X83" s="68"/>
      <c r="Y83" s="69"/>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row>
    <row r="84" spans="1:51" ht="10.15" customHeight="1">
      <c r="A84" s="1"/>
      <c r="B84" s="1"/>
      <c r="C84" s="1"/>
      <c r="D84" s="1"/>
      <c r="E84" s="1"/>
      <c r="F84" s="1"/>
      <c r="G84" s="1"/>
      <c r="H84" s="1"/>
      <c r="I84" s="1"/>
      <c r="J84" s="1"/>
      <c r="K84" s="1"/>
      <c r="L84" s="1"/>
      <c r="M84" s="1"/>
      <c r="N84" s="1"/>
      <c r="O84" s="1"/>
      <c r="P84" s="1"/>
      <c r="Q84" s="1"/>
      <c r="R84" s="1"/>
      <c r="S84" s="1"/>
      <c r="T84" s="1"/>
      <c r="U84" s="4"/>
      <c r="V84" s="4"/>
      <c r="W84" s="4"/>
      <c r="X84" s="4"/>
      <c r="Y84" s="69"/>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row>
    <row r="85" spans="1:51">
      <c r="A85" s="1"/>
      <c r="B85" s="1"/>
      <c r="C85" s="1"/>
      <c r="D85" s="1"/>
      <c r="E85" s="1"/>
      <c r="F85" s="1"/>
      <c r="G85" s="1"/>
      <c r="H85" s="1"/>
      <c r="I85" s="1"/>
      <c r="J85" s="1"/>
      <c r="K85" s="1"/>
      <c r="L85" s="1"/>
      <c r="M85" s="1"/>
      <c r="N85" s="1"/>
      <c r="O85" s="1"/>
      <c r="P85" s="1"/>
      <c r="Q85" s="1"/>
      <c r="R85" s="1"/>
      <c r="S85" s="1"/>
      <c r="T85" s="1"/>
      <c r="U85" s="4"/>
      <c r="V85" s="4"/>
      <c r="W85" s="4"/>
      <c r="X85" s="4"/>
      <c r="Y85" s="69"/>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row>
    <row r="86" spans="1:51">
      <c r="A86" s="1"/>
      <c r="B86" s="1"/>
      <c r="C86" s="1"/>
      <c r="D86" s="1"/>
      <c r="E86" s="1"/>
      <c r="F86" s="1"/>
      <c r="G86" s="1"/>
      <c r="H86" s="1"/>
      <c r="I86" s="1"/>
      <c r="J86" s="1"/>
      <c r="K86" s="1"/>
      <c r="L86" s="1"/>
      <c r="M86" s="1"/>
      <c r="N86" s="1"/>
      <c r="O86" s="1"/>
      <c r="P86" s="1"/>
      <c r="Q86" s="1"/>
      <c r="R86" s="1"/>
      <c r="S86" s="1"/>
      <c r="T86" s="1"/>
      <c r="U86" s="4"/>
      <c r="V86" s="4"/>
      <c r="W86" s="4"/>
      <c r="X86" s="4"/>
      <c r="Y86" s="1"/>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row>
    <row r="87" spans="1:51">
      <c r="A87" s="1"/>
      <c r="B87" s="1"/>
      <c r="C87" s="1"/>
      <c r="D87" s="1"/>
      <c r="E87" s="1"/>
      <c r="F87" s="1"/>
      <c r="G87" s="1"/>
      <c r="H87" s="1"/>
      <c r="I87" s="1"/>
      <c r="J87" s="1"/>
      <c r="K87" s="1"/>
      <c r="L87" s="1"/>
      <c r="M87" s="1"/>
      <c r="N87" s="1"/>
      <c r="O87" s="1"/>
      <c r="P87" s="1"/>
      <c r="Q87" s="1"/>
      <c r="R87" s="1"/>
      <c r="S87" s="1"/>
      <c r="T87" s="1"/>
      <c r="U87" s="4"/>
      <c r="V87" s="4"/>
      <c r="W87" s="4"/>
      <c r="X87" s="1"/>
      <c r="Y87" s="1"/>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row>
    <row r="88" spans="1:51">
      <c r="A88" s="1"/>
      <c r="B88" s="1"/>
      <c r="C88" s="1"/>
      <c r="D88" s="1"/>
      <c r="E88" s="1"/>
      <c r="F88" s="1"/>
      <c r="G88" s="1"/>
      <c r="H88" s="1"/>
      <c r="I88" s="1"/>
      <c r="J88" s="1"/>
      <c r="K88" s="1"/>
      <c r="L88" s="1"/>
      <c r="M88" s="1"/>
      <c r="N88" s="1"/>
      <c r="O88" s="1"/>
      <c r="P88" s="1"/>
      <c r="Q88" s="1"/>
      <c r="R88" s="1"/>
      <c r="S88" s="1"/>
      <c r="T88" s="1"/>
      <c r="U88" s="4"/>
      <c r="V88" s="4"/>
      <c r="W88" s="4"/>
      <c r="X88" s="1"/>
      <c r="Y88" s="1"/>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row>
    <row r="89" spans="1:51">
      <c r="A89" s="1"/>
      <c r="B89" s="1"/>
      <c r="C89" s="1"/>
      <c r="D89" s="1"/>
      <c r="E89" s="1"/>
      <c r="F89" s="1"/>
      <c r="G89" s="1"/>
      <c r="H89" s="1"/>
      <c r="I89" s="1"/>
      <c r="J89" s="1"/>
      <c r="K89" s="1"/>
      <c r="L89" s="1"/>
      <c r="M89" s="1"/>
      <c r="N89" s="1"/>
      <c r="O89" s="1"/>
      <c r="P89" s="1"/>
      <c r="Q89" s="1"/>
      <c r="R89" s="1"/>
      <c r="S89" s="1"/>
      <c r="T89" s="1"/>
      <c r="U89" s="4"/>
      <c r="V89" s="4"/>
      <c r="W89" s="4"/>
      <c r="X89" s="1"/>
      <c r="Y89" s="1"/>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row>
    <row r="90" spans="1:51" ht="20.45" customHeight="1">
      <c r="A90" s="1"/>
      <c r="B90" s="1"/>
      <c r="C90" s="1"/>
      <c r="D90" s="1"/>
      <c r="E90" s="1"/>
      <c r="F90" s="1"/>
      <c r="G90" s="1"/>
      <c r="H90" s="1"/>
      <c r="I90" s="1"/>
      <c r="J90" s="1"/>
      <c r="K90" s="1"/>
      <c r="L90" s="1"/>
      <c r="M90" s="1"/>
      <c r="N90" s="1"/>
      <c r="O90" s="1"/>
      <c r="P90" s="1"/>
      <c r="Q90" s="1"/>
      <c r="R90" s="1"/>
      <c r="S90" s="1"/>
      <c r="T90" s="1"/>
      <c r="U90" s="4"/>
      <c r="V90" s="4"/>
      <c r="W90" s="4"/>
      <c r="X90" s="1"/>
      <c r="Y90" s="1"/>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row>
    <row r="91" spans="1:51">
      <c r="A91" s="1"/>
      <c r="B91" s="1"/>
      <c r="C91" s="1"/>
      <c r="D91" s="1"/>
      <c r="E91" s="1"/>
      <c r="F91" s="1"/>
      <c r="G91" s="1"/>
      <c r="H91" s="1"/>
      <c r="I91" s="1"/>
      <c r="J91" s="1"/>
      <c r="K91" s="1"/>
      <c r="L91" s="1"/>
      <c r="M91" s="1"/>
      <c r="N91" s="1"/>
      <c r="O91" s="1"/>
      <c r="P91" s="1"/>
      <c r="Q91" s="1"/>
      <c r="R91" s="1"/>
      <c r="S91" s="1"/>
      <c r="T91" s="1"/>
      <c r="U91" s="4"/>
      <c r="V91" s="4"/>
      <c r="W91" s="4"/>
      <c r="X91" s="1"/>
      <c r="Y91" s="1"/>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row>
    <row r="92" spans="1:51">
      <c r="A92" s="1"/>
      <c r="B92" s="1"/>
      <c r="C92" s="1"/>
      <c r="D92" s="1"/>
      <c r="E92" s="1"/>
      <c r="F92" s="1"/>
      <c r="G92" s="1"/>
      <c r="H92" s="1"/>
      <c r="I92" s="1"/>
      <c r="J92" s="1"/>
      <c r="K92" s="1"/>
      <c r="L92" s="1"/>
      <c r="M92" s="1"/>
      <c r="N92" s="1"/>
      <c r="O92" s="1"/>
      <c r="P92" s="1"/>
      <c r="Q92" s="1"/>
      <c r="R92" s="1"/>
      <c r="S92" s="1"/>
      <c r="T92" s="1"/>
      <c r="U92" s="4"/>
      <c r="V92" s="4"/>
      <c r="W92" s="4"/>
      <c r="X92" s="1"/>
      <c r="Y92" s="1"/>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row>
    <row r="93" spans="1:51">
      <c r="A93" s="1"/>
      <c r="B93" s="1"/>
      <c r="C93" s="1"/>
      <c r="D93" s="1"/>
      <c r="E93" s="1"/>
      <c r="F93" s="1"/>
      <c r="G93" s="1"/>
      <c r="H93" s="1"/>
      <c r="I93" s="1"/>
      <c r="J93" s="1"/>
      <c r="K93" s="1"/>
      <c r="L93" s="1"/>
      <c r="M93" s="1"/>
      <c r="N93" s="1"/>
      <c r="O93" s="1"/>
      <c r="P93" s="1"/>
      <c r="Q93" s="1"/>
      <c r="R93" s="1"/>
      <c r="S93" s="1"/>
      <c r="T93" s="1"/>
      <c r="U93" s="4"/>
      <c r="V93" s="4"/>
      <c r="W93" s="4"/>
      <c r="X93" s="1"/>
      <c r="Y93" s="1"/>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row>
    <row r="94" spans="1:51">
      <c r="A94" s="1"/>
      <c r="B94" s="1"/>
      <c r="C94" s="1"/>
      <c r="D94" s="1"/>
      <c r="E94" s="1"/>
      <c r="F94" s="1"/>
      <c r="G94" s="1"/>
      <c r="H94" s="1"/>
      <c r="I94" s="1"/>
      <c r="J94" s="1"/>
      <c r="K94" s="1"/>
      <c r="L94" s="1"/>
      <c r="M94" s="1"/>
      <c r="N94" s="1"/>
      <c r="O94" s="1"/>
      <c r="P94" s="1"/>
      <c r="Q94" s="1"/>
      <c r="R94" s="1"/>
      <c r="S94" s="1"/>
      <c r="T94" s="1"/>
      <c r="U94" s="4"/>
      <c r="V94" s="4"/>
      <c r="W94" s="4"/>
      <c r="X94" s="1"/>
      <c r="Y94" s="1"/>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row>
    <row r="95" spans="1:51">
      <c r="A95" s="1"/>
      <c r="B95" s="1"/>
      <c r="C95" s="1"/>
      <c r="D95" s="1"/>
      <c r="E95" s="1"/>
      <c r="F95" s="1"/>
      <c r="G95" s="1"/>
      <c r="H95" s="1"/>
      <c r="I95" s="1"/>
      <c r="J95" s="1"/>
      <c r="K95" s="1"/>
      <c r="L95" s="1"/>
      <c r="M95" s="1"/>
      <c r="N95" s="1"/>
      <c r="O95" s="1"/>
      <c r="P95" s="1"/>
      <c r="Q95" s="1"/>
      <c r="R95" s="1"/>
      <c r="S95" s="1"/>
      <c r="T95" s="1"/>
      <c r="U95" s="4"/>
      <c r="V95" s="4"/>
      <c r="W95" s="4"/>
      <c r="X95" s="1"/>
      <c r="Y95" s="1"/>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row>
    <row r="96" spans="1:51">
      <c r="A96" s="1"/>
      <c r="B96" s="1"/>
      <c r="C96" s="1"/>
      <c r="D96" s="1"/>
      <c r="E96" s="1"/>
      <c r="F96" s="1"/>
      <c r="G96" s="1"/>
      <c r="H96" s="1"/>
      <c r="I96" s="1"/>
      <c r="J96" s="1"/>
      <c r="K96" s="1"/>
      <c r="L96" s="1"/>
      <c r="M96" s="1"/>
      <c r="N96" s="1"/>
      <c r="O96" s="1"/>
      <c r="P96" s="1"/>
      <c r="Q96" s="1"/>
      <c r="R96" s="1"/>
      <c r="S96" s="1"/>
      <c r="T96" s="1"/>
      <c r="U96" s="4"/>
      <c r="V96" s="4"/>
      <c r="W96" s="4"/>
      <c r="X96" s="1"/>
      <c r="Y96" s="1"/>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row>
    <row r="97" spans="1:51">
      <c r="A97" s="1"/>
      <c r="B97" s="1"/>
      <c r="C97" s="1"/>
      <c r="D97" s="1"/>
      <c r="E97" s="1"/>
      <c r="F97" s="1"/>
      <c r="G97" s="1"/>
      <c r="H97" s="1"/>
      <c r="I97" s="1"/>
      <c r="J97" s="1"/>
      <c r="K97" s="1"/>
      <c r="L97" s="1"/>
      <c r="M97" s="1"/>
      <c r="N97" s="1"/>
      <c r="O97" s="1"/>
      <c r="P97" s="1"/>
      <c r="Q97" s="1"/>
      <c r="R97" s="1"/>
      <c r="S97" s="1"/>
      <c r="T97" s="1"/>
      <c r="U97" s="4"/>
      <c r="V97" s="4"/>
      <c r="W97" s="4"/>
      <c r="X97" s="1"/>
      <c r="Y97" s="1"/>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row>
    <row r="98" spans="1:51">
      <c r="A98" s="1"/>
      <c r="B98" s="1"/>
      <c r="C98" s="1"/>
      <c r="D98" s="1"/>
      <c r="E98" s="1"/>
      <c r="F98" s="1"/>
      <c r="G98" s="1"/>
      <c r="H98" s="1"/>
      <c r="I98" s="1"/>
      <c r="J98" s="1"/>
      <c r="K98" s="1"/>
      <c r="L98" s="1"/>
      <c r="M98" s="1"/>
      <c r="N98" s="1"/>
      <c r="O98" s="1"/>
      <c r="P98" s="1"/>
      <c r="Q98" s="1"/>
      <c r="R98" s="1"/>
      <c r="S98" s="1"/>
      <c r="T98" s="1"/>
      <c r="U98" s="4"/>
      <c r="V98" s="4"/>
      <c r="W98" s="4"/>
      <c r="X98" s="4"/>
      <c r="Y98" s="1"/>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row>
    <row r="99" spans="1:51">
      <c r="A99" s="1"/>
      <c r="B99" s="1"/>
      <c r="C99" s="1"/>
      <c r="D99" s="1"/>
      <c r="E99" s="1"/>
      <c r="F99" s="1"/>
      <c r="G99" s="1"/>
      <c r="H99" s="1"/>
      <c r="I99" s="1"/>
      <c r="J99" s="1"/>
      <c r="K99" s="1"/>
      <c r="L99" s="1"/>
      <c r="M99" s="1"/>
      <c r="N99" s="1"/>
      <c r="O99" s="1"/>
      <c r="P99" s="1"/>
      <c r="Q99" s="1"/>
      <c r="R99" s="1"/>
      <c r="S99" s="1"/>
      <c r="T99" s="1"/>
      <c r="U99" s="4"/>
      <c r="V99" s="4"/>
      <c r="W99" s="4"/>
      <c r="X99" s="4"/>
      <c r="Y99" s="1"/>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row>
    <row r="100" spans="1:51">
      <c r="A100" s="1"/>
      <c r="B100" s="1"/>
      <c r="C100" s="1"/>
      <c r="D100" s="1"/>
      <c r="E100" s="1"/>
      <c r="F100" s="1"/>
      <c r="G100" s="1"/>
      <c r="H100" s="1"/>
      <c r="I100" s="1"/>
      <c r="J100" s="1"/>
      <c r="K100" s="1"/>
      <c r="L100" s="1"/>
      <c r="M100" s="1"/>
      <c r="N100" s="1"/>
      <c r="O100" s="1"/>
      <c r="P100" s="1"/>
      <c r="Q100" s="1"/>
      <c r="R100" s="1"/>
      <c r="S100" s="1"/>
      <c r="T100" s="1"/>
      <c r="U100" s="4"/>
      <c r="V100" s="4"/>
      <c r="W100" s="4"/>
      <c r="X100" s="4"/>
      <c r="Y100" s="1"/>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row>
    <row r="101" spans="1:51">
      <c r="A101" s="1"/>
      <c r="B101" s="1"/>
      <c r="C101" s="1"/>
      <c r="D101" s="1"/>
      <c r="E101" s="1"/>
      <c r="F101" s="1"/>
      <c r="G101" s="1"/>
      <c r="H101" s="1"/>
      <c r="I101" s="1"/>
      <c r="J101" s="1"/>
      <c r="K101" s="1"/>
      <c r="L101" s="1"/>
      <c r="M101" s="1"/>
      <c r="N101" s="1"/>
      <c r="O101" s="1"/>
      <c r="P101" s="1"/>
      <c r="Q101" s="1"/>
      <c r="R101" s="1"/>
      <c r="S101" s="1"/>
      <c r="T101" s="1"/>
      <c r="U101" s="4"/>
      <c r="V101" s="4"/>
      <c r="W101" s="4"/>
      <c r="X101" s="4"/>
      <c r="Y101" s="1"/>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row>
    <row r="102" spans="1:51">
      <c r="A102" s="1"/>
      <c r="B102" s="1"/>
      <c r="C102" s="1"/>
      <c r="D102" s="1"/>
      <c r="E102" s="1"/>
      <c r="F102" s="1"/>
      <c r="G102" s="1"/>
      <c r="H102" s="1"/>
      <c r="I102" s="1"/>
      <c r="J102" s="1"/>
      <c r="K102" s="1"/>
      <c r="L102" s="1"/>
      <c r="M102" s="1"/>
      <c r="N102" s="1"/>
      <c r="O102" s="1"/>
      <c r="P102" s="1"/>
      <c r="Q102" s="1"/>
      <c r="R102" s="1"/>
      <c r="S102" s="1"/>
      <c r="T102" s="1"/>
      <c r="U102" s="4"/>
      <c r="V102" s="4"/>
      <c r="W102" s="4"/>
      <c r="X102" s="4"/>
      <c r="Y102" s="1"/>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row>
    <row r="103" spans="1:51">
      <c r="A103" s="1"/>
      <c r="B103" s="1"/>
      <c r="C103" s="1"/>
      <c r="D103" s="1"/>
      <c r="E103" s="1"/>
      <c r="F103" s="1"/>
      <c r="G103" s="1"/>
      <c r="H103" s="1"/>
      <c r="I103" s="1"/>
      <c r="J103" s="1"/>
      <c r="K103" s="1"/>
      <c r="L103" s="1"/>
      <c r="M103" s="1"/>
      <c r="N103" s="1"/>
      <c r="O103" s="1"/>
      <c r="P103" s="1"/>
      <c r="Q103" s="1"/>
      <c r="R103" s="1"/>
      <c r="S103" s="1"/>
      <c r="T103" s="1"/>
      <c r="U103" s="4"/>
      <c r="V103" s="4"/>
      <c r="W103" s="4"/>
      <c r="X103" s="4"/>
      <c r="Y103" s="1"/>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row>
    <row r="104" spans="1:51">
      <c r="A104" s="1"/>
      <c r="B104" s="1"/>
      <c r="C104" s="1"/>
      <c r="D104" s="1"/>
      <c r="E104" s="1"/>
      <c r="F104" s="1"/>
      <c r="G104" s="1"/>
      <c r="H104" s="1"/>
      <c r="I104" s="1"/>
      <c r="J104" s="1"/>
      <c r="K104" s="1"/>
      <c r="L104" s="1"/>
      <c r="M104" s="1"/>
      <c r="N104" s="1"/>
      <c r="O104" s="1"/>
      <c r="P104" s="1"/>
      <c r="Q104" s="1"/>
      <c r="R104" s="1"/>
      <c r="S104" s="1"/>
      <c r="T104" s="1"/>
      <c r="U104" s="4"/>
      <c r="V104" s="4"/>
      <c r="W104" s="4"/>
      <c r="X104" s="4"/>
      <c r="Y104" s="1"/>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row>
    <row r="105" spans="1:51">
      <c r="A105" s="1"/>
      <c r="B105" s="1"/>
      <c r="C105" s="1"/>
      <c r="D105" s="1"/>
      <c r="E105" s="1"/>
      <c r="F105" s="1"/>
      <c r="G105" s="1"/>
      <c r="H105" s="1"/>
      <c r="I105" s="1"/>
      <c r="J105" s="1"/>
      <c r="K105" s="1"/>
      <c r="L105" s="1"/>
      <c r="M105" s="1"/>
      <c r="N105" s="1"/>
      <c r="O105" s="1"/>
      <c r="P105" s="1"/>
      <c r="Q105" s="1"/>
      <c r="R105" s="1"/>
      <c r="S105" s="1"/>
      <c r="T105" s="1"/>
      <c r="U105" s="4"/>
      <c r="V105" s="4"/>
      <c r="W105" s="4"/>
      <c r="X105" s="4"/>
      <c r="Y105" s="1"/>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row>
    <row r="106" spans="1:51">
      <c r="C106" s="5"/>
      <c r="D106" s="5"/>
      <c r="E106" s="5"/>
      <c r="F106" s="5"/>
      <c r="L106" s="1"/>
      <c r="M106" s="1"/>
      <c r="N106" s="1"/>
      <c r="O106" s="1"/>
      <c r="P106" s="1"/>
      <c r="Q106" s="1"/>
      <c r="R106" s="1"/>
      <c r="S106" s="1"/>
      <c r="T106" s="1"/>
      <c r="U106" s="4"/>
      <c r="V106" s="4"/>
      <c r="W106" s="4"/>
      <c r="X106" s="4"/>
      <c r="Y106" s="1"/>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row>
    <row r="107" spans="1:51">
      <c r="C107" s="5"/>
      <c r="D107" s="5"/>
      <c r="E107" s="5"/>
      <c r="F107" s="5"/>
      <c r="L107" s="1"/>
      <c r="M107" s="1"/>
      <c r="N107" s="1"/>
      <c r="O107" s="1"/>
      <c r="P107" s="1"/>
      <c r="Q107" s="1"/>
      <c r="R107" s="1"/>
      <c r="S107" s="1"/>
      <c r="T107" s="1"/>
      <c r="U107" s="4"/>
      <c r="V107" s="4"/>
      <c r="W107" s="4"/>
      <c r="X107" s="4"/>
      <c r="Y107" s="1"/>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row>
    <row r="108" spans="1:51">
      <c r="C108" s="5"/>
      <c r="D108" s="5"/>
      <c r="E108" s="5"/>
      <c r="F108" s="5"/>
      <c r="L108" s="1"/>
      <c r="M108" s="1"/>
      <c r="N108" s="1"/>
      <c r="O108" s="1"/>
      <c r="P108" s="1"/>
      <c r="Q108" s="1"/>
      <c r="R108" s="1"/>
      <c r="S108" s="1"/>
      <c r="T108" s="1"/>
      <c r="U108" s="4"/>
      <c r="V108" s="4"/>
      <c r="W108" s="4"/>
      <c r="X108" s="4"/>
      <c r="Y108" s="1"/>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row>
    <row r="109" spans="1:51">
      <c r="C109" s="5"/>
      <c r="D109" s="5"/>
      <c r="E109" s="5"/>
      <c r="F109" s="5"/>
      <c r="L109" s="1"/>
      <c r="M109" s="1"/>
      <c r="N109" s="1"/>
      <c r="O109" s="1"/>
      <c r="P109" s="1"/>
      <c r="Q109" s="1"/>
      <c r="R109" s="1"/>
      <c r="S109" s="1"/>
      <c r="T109" s="1"/>
      <c r="U109" s="4"/>
      <c r="V109" s="4"/>
      <c r="W109" s="4"/>
      <c r="X109" s="4"/>
      <c r="Y109" s="1"/>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row>
    <row r="110" spans="1:51">
      <c r="C110" s="5"/>
      <c r="D110" s="5"/>
      <c r="E110" s="5"/>
      <c r="F110" s="5"/>
      <c r="L110" s="1"/>
      <c r="M110" s="1"/>
      <c r="N110" s="1"/>
      <c r="O110" s="1"/>
      <c r="P110" s="1"/>
      <c r="Q110" s="1"/>
      <c r="R110" s="1"/>
      <c r="S110" s="1"/>
      <c r="T110" s="1"/>
      <c r="U110" s="4"/>
      <c r="V110" s="4"/>
      <c r="W110" s="4"/>
      <c r="X110" s="4"/>
      <c r="Y110" s="1"/>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row>
    <row r="111" spans="1:51">
      <c r="C111" s="5"/>
      <c r="D111" s="5"/>
      <c r="E111" s="5"/>
      <c r="F111" s="5"/>
      <c r="Y111" s="1"/>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row>
    <row r="112" spans="1:51">
      <c r="C112" s="5"/>
      <c r="D112" s="5"/>
      <c r="E112" s="5"/>
      <c r="F112" s="5"/>
      <c r="Y112" s="1"/>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row>
    <row r="113" spans="3:49">
      <c r="C113" s="5"/>
      <c r="D113" s="5"/>
      <c r="E113" s="5"/>
      <c r="F113" s="5"/>
      <c r="Y113" s="1"/>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row>
    <row r="114" spans="3:49">
      <c r="C114" s="5"/>
      <c r="D114" s="5"/>
      <c r="E114" s="5"/>
      <c r="F114" s="5"/>
      <c r="Y114" s="1"/>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row>
    <row r="115" spans="3:49">
      <c r="C115" s="5"/>
      <c r="D115" s="5"/>
      <c r="E115" s="5"/>
      <c r="F115" s="5"/>
      <c r="Y115" s="1"/>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row>
    <row r="116" spans="3:49">
      <c r="C116" s="5"/>
      <c r="D116" s="5"/>
      <c r="E116" s="5"/>
      <c r="F116" s="5"/>
      <c r="Y116" s="1"/>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row>
    <row r="117" spans="3:49">
      <c r="C117" s="5"/>
      <c r="D117" s="5"/>
      <c r="E117" s="5"/>
      <c r="F117" s="5"/>
      <c r="Y117" s="1"/>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row>
    <row r="118" spans="3:49">
      <c r="C118" s="5"/>
      <c r="D118" s="5"/>
      <c r="E118" s="5"/>
      <c r="F118" s="5"/>
      <c r="Y118" s="1"/>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row>
    <row r="119" spans="3:49">
      <c r="C119" s="5"/>
      <c r="D119" s="5"/>
      <c r="E119" s="5"/>
      <c r="F119" s="5"/>
      <c r="Y119" s="1"/>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row>
    <row r="120" spans="3:49">
      <c r="C120" s="5"/>
      <c r="D120" s="5"/>
      <c r="E120" s="5"/>
      <c r="F120" s="5"/>
      <c r="Y120" s="1"/>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row>
    <row r="121" spans="3:49">
      <c r="C121" s="5"/>
      <c r="D121" s="5"/>
      <c r="E121" s="5"/>
      <c r="F121" s="5"/>
      <c r="Y121" s="1"/>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row>
    <row r="122" spans="3:49">
      <c r="C122" s="5"/>
      <c r="D122" s="5"/>
      <c r="E122" s="5"/>
      <c r="F122" s="5"/>
      <c r="Y122" s="1"/>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row>
    <row r="123" spans="3:49">
      <c r="F123" s="5"/>
      <c r="Y123" s="1"/>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row>
    <row r="124" spans="3:49">
      <c r="F124" s="5"/>
      <c r="Y124" s="1"/>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row>
    <row r="125" spans="3:49">
      <c r="F125" s="5"/>
      <c r="Y125" s="1"/>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row>
    <row r="126" spans="3:49">
      <c r="F126" s="5"/>
      <c r="Y126" s="1"/>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row>
    <row r="127" spans="3:49">
      <c r="Y127" s="1"/>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row>
  </sheetData>
  <sheetProtection algorithmName="SHA-512" hashValue="A0o7A1yEtnEkJLO/J23+NGiuW6k1BX1oG9zoPXdmrau4E7cRf/vl2GhMrPAnv9zqNuL5cFCRTvlr1ftf1BIPuQ==" saltValue="avD/hovfvYnYs+aQPxm1bw==" spinCount="100000" sheet="1" objects="1" scenarios="1"/>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19E29-E188-49B0-B454-F6FB5520682C}">
  <sheetPr>
    <tabColor theme="8"/>
  </sheetPr>
  <dimension ref="A1:BR235"/>
  <sheetViews>
    <sheetView workbookViewId="0">
      <selection activeCell="H14" sqref="H14"/>
    </sheetView>
  </sheetViews>
  <sheetFormatPr defaultColWidth="9.140625" defaultRowHeight="13.5"/>
  <cols>
    <col min="1" max="1" width="9.140625" style="72"/>
    <col min="2" max="4" width="9.140625" style="5"/>
    <col min="5" max="5" width="13.28515625" style="5" customWidth="1"/>
    <col min="6" max="7" width="9.140625" style="5"/>
    <col min="8" max="8" width="19.7109375" style="5" customWidth="1"/>
    <col min="9" max="9" width="22" style="5" customWidth="1"/>
    <col min="10" max="10" width="24.5703125" style="5" customWidth="1"/>
    <col min="11" max="11" width="15" style="5" customWidth="1"/>
    <col min="12" max="12" width="9.140625" style="5"/>
    <col min="13" max="70" width="9.140625" style="72"/>
    <col min="71" max="16384" width="9.140625" style="5"/>
  </cols>
  <sheetData>
    <row r="1" spans="1:12" s="72" customFormat="1">
      <c r="A1" s="71"/>
    </row>
    <row r="2" spans="1:12">
      <c r="B2" s="73"/>
      <c r="C2" s="74"/>
      <c r="D2" s="74"/>
      <c r="E2" s="74"/>
      <c r="F2" s="74"/>
      <c r="G2" s="74"/>
      <c r="H2" s="74"/>
      <c r="I2" s="74"/>
      <c r="J2" s="75"/>
      <c r="K2" s="75"/>
      <c r="L2" s="76"/>
    </row>
    <row r="3" spans="1:12" ht="15.75">
      <c r="B3" s="77"/>
      <c r="C3" s="78" t="s">
        <v>102</v>
      </c>
      <c r="D3" s="8"/>
      <c r="E3" s="8"/>
      <c r="F3" s="8"/>
      <c r="G3" s="8"/>
      <c r="H3" s="79"/>
      <c r="I3" s="8"/>
      <c r="J3" s="32"/>
      <c r="K3" s="32"/>
      <c r="L3" s="80"/>
    </row>
    <row r="4" spans="1:12">
      <c r="B4" s="77"/>
      <c r="C4" s="8"/>
      <c r="D4" s="8"/>
      <c r="E4" s="8"/>
      <c r="F4" s="8"/>
      <c r="G4" s="8"/>
      <c r="H4" s="8"/>
      <c r="I4" s="8"/>
      <c r="J4" s="32"/>
      <c r="K4" s="32"/>
      <c r="L4" s="80"/>
    </row>
    <row r="5" spans="1:12">
      <c r="B5" s="77"/>
      <c r="C5" s="21" t="s">
        <v>6</v>
      </c>
      <c r="D5" s="8"/>
      <c r="E5" s="8" t="str">
        <f>+'LifeGoals Fee Calculator'!C4</f>
        <v>Name</v>
      </c>
      <c r="F5" s="8"/>
      <c r="G5" s="8"/>
      <c r="H5" s="8"/>
      <c r="I5" s="8"/>
      <c r="J5" s="8"/>
      <c r="K5" s="8"/>
      <c r="L5" s="81"/>
    </row>
    <row r="6" spans="1:12">
      <c r="B6" s="77"/>
      <c r="C6" s="21" t="s">
        <v>103</v>
      </c>
      <c r="D6" s="21"/>
      <c r="E6" s="8" t="str">
        <f>+'LifeGoals Fee Calculator'!C5</f>
        <v>Address</v>
      </c>
      <c r="F6" s="8"/>
      <c r="G6" s="8"/>
      <c r="H6" s="8"/>
      <c r="I6" s="8"/>
      <c r="J6" s="8"/>
      <c r="K6" s="8"/>
      <c r="L6" s="81"/>
    </row>
    <row r="7" spans="1:12">
      <c r="B7" s="77"/>
      <c r="C7" s="8"/>
      <c r="D7" s="8"/>
      <c r="E7" s="8"/>
      <c r="F7" s="8"/>
      <c r="G7" s="8"/>
      <c r="H7" s="8"/>
      <c r="I7" s="8"/>
      <c r="J7" s="8"/>
      <c r="K7" s="8"/>
      <c r="L7" s="81"/>
    </row>
    <row r="8" spans="1:12">
      <c r="B8" s="77"/>
      <c r="C8" s="8"/>
      <c r="D8" s="8"/>
      <c r="E8" s="8"/>
      <c r="F8" s="8"/>
      <c r="G8" s="8"/>
      <c r="H8" s="8"/>
      <c r="I8" s="8"/>
      <c r="J8" s="8"/>
      <c r="K8" s="8"/>
      <c r="L8" s="81"/>
    </row>
    <row r="9" spans="1:12">
      <c r="B9" s="77"/>
      <c r="C9" s="21" t="s">
        <v>3</v>
      </c>
      <c r="D9" s="8"/>
      <c r="E9" s="82" t="str">
        <f>+'LifeGoals Fee Calculator'!C3</f>
        <v>$</v>
      </c>
      <c r="F9" s="8"/>
      <c r="G9" s="8"/>
      <c r="H9" s="8"/>
      <c r="I9" s="8"/>
      <c r="J9" s="152" t="s">
        <v>104</v>
      </c>
      <c r="K9" s="83">
        <f ca="1">TODAY()</f>
        <v>45611</v>
      </c>
      <c r="L9" s="81"/>
    </row>
    <row r="10" spans="1:12">
      <c r="B10" s="77"/>
      <c r="C10" s="8"/>
      <c r="D10" s="8"/>
      <c r="E10" s="8"/>
      <c r="F10" s="8"/>
      <c r="G10" s="8"/>
      <c r="H10" s="8"/>
      <c r="I10" s="8"/>
      <c r="J10" s="8"/>
      <c r="K10" s="8"/>
      <c r="L10" s="81"/>
    </row>
    <row r="11" spans="1:12">
      <c r="B11" s="77"/>
      <c r="C11" s="21"/>
      <c r="D11" s="8"/>
      <c r="E11" s="8"/>
      <c r="F11" s="8"/>
      <c r="G11" s="8"/>
      <c r="H11" s="8"/>
      <c r="I11" s="8"/>
      <c r="J11" s="84"/>
      <c r="K11" s="84"/>
      <c r="L11" s="81"/>
    </row>
    <row r="12" spans="1:12">
      <c r="B12" s="77"/>
      <c r="C12" s="85"/>
      <c r="D12" s="85"/>
      <c r="E12" s="85"/>
      <c r="F12" s="85"/>
      <c r="G12" s="85"/>
      <c r="H12" s="86" t="s">
        <v>18</v>
      </c>
      <c r="I12" s="86" t="s">
        <v>19</v>
      </c>
      <c r="J12" s="86" t="s">
        <v>105</v>
      </c>
      <c r="K12" s="86" t="s">
        <v>21</v>
      </c>
      <c r="L12" s="81"/>
    </row>
    <row r="13" spans="1:12">
      <c r="B13" s="77"/>
      <c r="C13" s="87" t="s">
        <v>24</v>
      </c>
      <c r="D13" s="88"/>
      <c r="E13" s="88"/>
      <c r="F13" s="88"/>
      <c r="G13" s="88"/>
      <c r="H13" s="88"/>
      <c r="I13" s="88"/>
      <c r="J13" s="88"/>
      <c r="K13" s="88"/>
      <c r="L13" s="81"/>
    </row>
    <row r="14" spans="1:12">
      <c r="B14" s="77"/>
      <c r="C14" s="33" t="e">
        <f>IF('LifeGoals Fee Calculator'!G13&lt;0.001,"",'LifeGoals Fee Calculator'!B13)</f>
        <v>#VALUE!</v>
      </c>
      <c r="D14" s="33"/>
      <c r="E14" s="33"/>
      <c r="F14" s="33"/>
      <c r="G14" s="33"/>
      <c r="H14" s="89">
        <f>+'LifeGoals Fee Calculator'!F13</f>
        <v>0</v>
      </c>
      <c r="I14" s="90" t="e">
        <f>+'LifeGoals Fee Calculator'!G13</f>
        <v>#VALUE!</v>
      </c>
      <c r="J14" s="91" t="e">
        <f>+'LifeGoals Fee Calculator'!H13</f>
        <v>#VALUE!</v>
      </c>
      <c r="K14" s="92" t="e">
        <f>+'LifeGoals Fee Calculator'!I13</f>
        <v>#VALUE!</v>
      </c>
      <c r="L14" s="81"/>
    </row>
    <row r="15" spans="1:12">
      <c r="B15" s="77"/>
      <c r="C15" s="33" t="e">
        <f>IF('LifeGoals Fee Calculator'!G14&lt;0.001,"",'LifeGoals Fee Calculator'!B14)</f>
        <v>#VALUE!</v>
      </c>
      <c r="D15" s="33"/>
      <c r="E15" s="33"/>
      <c r="F15" s="33"/>
      <c r="G15" s="33"/>
      <c r="H15" s="89">
        <f>+'LifeGoals Fee Calculator'!F14</f>
        <v>0</v>
      </c>
      <c r="I15" s="90" t="e">
        <f>+'LifeGoals Fee Calculator'!G14</f>
        <v>#VALUE!</v>
      </c>
      <c r="J15" s="91" t="e">
        <f>+'LifeGoals Fee Calculator'!H14</f>
        <v>#VALUE!</v>
      </c>
      <c r="K15" s="92" t="e">
        <f>+'LifeGoals Fee Calculator'!I14</f>
        <v>#VALUE!</v>
      </c>
      <c r="L15" s="81"/>
    </row>
    <row r="16" spans="1:12">
      <c r="B16" s="77"/>
      <c r="C16" s="33" t="e">
        <f>IF('LifeGoals Fee Calculator'!G15&lt;0.001,"",'LifeGoals Fee Calculator'!B15)</f>
        <v>#VALUE!</v>
      </c>
      <c r="D16" s="33"/>
      <c r="E16" s="33"/>
      <c r="F16" s="33"/>
      <c r="G16" s="33"/>
      <c r="H16" s="89">
        <f>+'LifeGoals Fee Calculator'!F15</f>
        <v>0</v>
      </c>
      <c r="I16" s="90" t="e">
        <f>+'LifeGoals Fee Calculator'!G15</f>
        <v>#VALUE!</v>
      </c>
      <c r="J16" s="91" t="e">
        <f>+'LifeGoals Fee Calculator'!H15</f>
        <v>#VALUE!</v>
      </c>
      <c r="K16" s="92" t="e">
        <f>+'LifeGoals Fee Calculator'!I15</f>
        <v>#VALUE!</v>
      </c>
      <c r="L16" s="81"/>
    </row>
    <row r="17" spans="2:12">
      <c r="B17" s="77"/>
      <c r="C17" s="33" t="e">
        <f>IF('LifeGoals Fee Calculator'!G16&lt;0.001,"",'LifeGoals Fee Calculator'!B16)</f>
        <v>#VALUE!</v>
      </c>
      <c r="D17" s="33"/>
      <c r="E17" s="33"/>
      <c r="F17" s="33"/>
      <c r="G17" s="33"/>
      <c r="H17" s="89">
        <f>+'LifeGoals Fee Calculator'!F16</f>
        <v>0</v>
      </c>
      <c r="I17" s="90" t="e">
        <f>+'LifeGoals Fee Calculator'!G16</f>
        <v>#VALUE!</v>
      </c>
      <c r="J17" s="91" t="e">
        <f>+'LifeGoals Fee Calculator'!H16</f>
        <v>#VALUE!</v>
      </c>
      <c r="K17" s="92" t="e">
        <f>+'LifeGoals Fee Calculator'!I16</f>
        <v>#VALUE!</v>
      </c>
      <c r="L17" s="81"/>
    </row>
    <row r="18" spans="2:12">
      <c r="B18" s="77"/>
      <c r="C18" s="33" t="e">
        <f>IF('LifeGoals Fee Calculator'!G17&lt;0.001,"",'LifeGoals Fee Calculator'!B17)</f>
        <v>#VALUE!</v>
      </c>
      <c r="D18" s="33"/>
      <c r="E18" s="33"/>
      <c r="F18" s="33"/>
      <c r="G18" s="33"/>
      <c r="H18" s="89">
        <f>+'LifeGoals Fee Calculator'!F17</f>
        <v>0</v>
      </c>
      <c r="I18" s="90" t="e">
        <f>+'LifeGoals Fee Calculator'!G17</f>
        <v>#VALUE!</v>
      </c>
      <c r="J18" s="91" t="e">
        <f>+'LifeGoals Fee Calculator'!H17</f>
        <v>#VALUE!</v>
      </c>
      <c r="K18" s="92" t="e">
        <f>+'LifeGoals Fee Calculator'!I17</f>
        <v>#VALUE!</v>
      </c>
      <c r="L18" s="81"/>
    </row>
    <row r="19" spans="2:12">
      <c r="B19" s="77"/>
      <c r="C19" s="8"/>
      <c r="D19" s="8"/>
      <c r="E19" s="8"/>
      <c r="F19" s="8"/>
      <c r="G19" s="8"/>
      <c r="H19" s="89"/>
      <c r="I19" s="90"/>
      <c r="J19" s="90"/>
      <c r="K19" s="90"/>
      <c r="L19" s="81"/>
    </row>
    <row r="20" spans="2:12">
      <c r="B20" s="77"/>
      <c r="C20" s="93" t="str">
        <f>+'LifeGoals Fee Calculator'!B18</f>
        <v>Diversified Balanced Funds</v>
      </c>
      <c r="D20" s="8"/>
      <c r="E20" s="8"/>
      <c r="F20" s="8"/>
      <c r="G20" s="8"/>
      <c r="H20" s="89"/>
      <c r="I20" s="90"/>
      <c r="J20" s="90"/>
      <c r="K20" s="90"/>
      <c r="L20" s="81"/>
    </row>
    <row r="21" spans="2:12">
      <c r="B21" s="77"/>
      <c r="C21" s="33" t="e">
        <f>IF('LifeGoals Fee Calculator'!G19&lt;0.001,"",'LifeGoals Fee Calculator'!B19)</f>
        <v>#VALUE!</v>
      </c>
      <c r="D21" s="33"/>
      <c r="E21" s="33"/>
      <c r="F21" s="33"/>
      <c r="G21" s="33"/>
      <c r="H21" s="89">
        <f>+'LifeGoals Fee Calculator'!F19</f>
        <v>0</v>
      </c>
      <c r="I21" s="90" t="e">
        <f>+'LifeGoals Fee Calculator'!G19</f>
        <v>#VALUE!</v>
      </c>
      <c r="J21" s="91" t="e">
        <f>+'LifeGoals Fee Calculator'!H19</f>
        <v>#VALUE!</v>
      </c>
      <c r="K21" s="92" t="e">
        <f>+'LifeGoals Fee Calculator'!I19</f>
        <v>#VALUE!</v>
      </c>
      <c r="L21" s="81"/>
    </row>
    <row r="22" spans="2:12">
      <c r="B22" s="77"/>
      <c r="C22" s="33" t="e">
        <f>IF('LifeGoals Fee Calculator'!G20&lt;0.001,"",'LifeGoals Fee Calculator'!B20)</f>
        <v>#VALUE!</v>
      </c>
      <c r="D22" s="33"/>
      <c r="E22" s="33"/>
      <c r="F22" s="33"/>
      <c r="G22" s="33"/>
      <c r="H22" s="89">
        <f>+'LifeGoals Fee Calculator'!F20</f>
        <v>0</v>
      </c>
      <c r="I22" s="90" t="e">
        <f>+'LifeGoals Fee Calculator'!G20</f>
        <v>#VALUE!</v>
      </c>
      <c r="J22" s="91" t="e">
        <f>+'LifeGoals Fee Calculator'!H14</f>
        <v>#VALUE!</v>
      </c>
      <c r="K22" s="92" t="e">
        <f>+'LifeGoals Fee Calculator'!I20</f>
        <v>#VALUE!</v>
      </c>
      <c r="L22" s="81"/>
    </row>
    <row r="23" spans="2:12">
      <c r="B23" s="77"/>
      <c r="C23" s="33" t="e">
        <f>IF('LifeGoals Fee Calculator'!G21&lt;0.001,"",'LifeGoals Fee Calculator'!B21)</f>
        <v>#VALUE!</v>
      </c>
      <c r="D23" s="33"/>
      <c r="E23" s="33"/>
      <c r="F23" s="33"/>
      <c r="G23" s="33"/>
      <c r="H23" s="89">
        <f>+'LifeGoals Fee Calculator'!F21</f>
        <v>0</v>
      </c>
      <c r="I23" s="90" t="e">
        <f>+'LifeGoals Fee Calculator'!G21</f>
        <v>#VALUE!</v>
      </c>
      <c r="J23" s="91" t="e">
        <f>+'LifeGoals Fee Calculator'!H15</f>
        <v>#VALUE!</v>
      </c>
      <c r="K23" s="92" t="e">
        <f>+'LifeGoals Fee Calculator'!I21</f>
        <v>#VALUE!</v>
      </c>
      <c r="L23" s="81"/>
    </row>
    <row r="24" spans="2:12">
      <c r="B24" s="77"/>
      <c r="C24" s="33" t="e">
        <f>IF('LifeGoals Fee Calculator'!G22&lt;0.001,"",'LifeGoals Fee Calculator'!B22)</f>
        <v>#VALUE!</v>
      </c>
      <c r="D24" s="33"/>
      <c r="E24" s="33"/>
      <c r="F24" s="33"/>
      <c r="G24" s="33"/>
      <c r="H24" s="89">
        <f>+'LifeGoals Fee Calculator'!F22</f>
        <v>0</v>
      </c>
      <c r="I24" s="90" t="e">
        <f>+'LifeGoals Fee Calculator'!G22</f>
        <v>#VALUE!</v>
      </c>
      <c r="J24" s="91" t="e">
        <f>+'LifeGoals Fee Calculator'!H16</f>
        <v>#VALUE!</v>
      </c>
      <c r="K24" s="92" t="e">
        <f>+'LifeGoals Fee Calculator'!I22</f>
        <v>#VALUE!</v>
      </c>
      <c r="L24" s="81"/>
    </row>
    <row r="25" spans="2:12">
      <c r="B25" s="77"/>
      <c r="C25" s="33" t="e">
        <f>IF('LifeGoals Fee Calculator'!G23&lt;0.001,"",'LifeGoals Fee Calculator'!B23)</f>
        <v>#VALUE!</v>
      </c>
      <c r="D25" s="33"/>
      <c r="E25" s="33"/>
      <c r="F25" s="33"/>
      <c r="G25" s="33"/>
      <c r="H25" s="89">
        <f>+'LifeGoals Fee Calculator'!F23</f>
        <v>0</v>
      </c>
      <c r="I25" s="90" t="e">
        <f>+'LifeGoals Fee Calculator'!G23</f>
        <v>#VALUE!</v>
      </c>
      <c r="J25" s="91" t="e">
        <f>+'LifeGoals Fee Calculator'!H17</f>
        <v>#VALUE!</v>
      </c>
      <c r="K25" s="92" t="e">
        <f>+'LifeGoals Fee Calculator'!I23</f>
        <v>#VALUE!</v>
      </c>
      <c r="L25" s="81"/>
    </row>
    <row r="26" spans="2:12">
      <c r="B26" s="77"/>
      <c r="C26" s="8"/>
      <c r="D26" s="8"/>
      <c r="E26" s="8"/>
      <c r="F26" s="8"/>
      <c r="G26" s="8"/>
      <c r="H26" s="89"/>
      <c r="I26" s="90"/>
      <c r="J26" s="91"/>
      <c r="K26" s="92"/>
      <c r="L26" s="81"/>
    </row>
    <row r="27" spans="2:12">
      <c r="B27" s="77"/>
      <c r="C27" s="94" t="str">
        <f>+'LifeGoals Fee Calculator'!B24</f>
        <v>Diversified Growth Funds</v>
      </c>
      <c r="D27" s="8"/>
      <c r="E27" s="8"/>
      <c r="F27" s="8"/>
      <c r="G27" s="8"/>
      <c r="H27" s="89"/>
      <c r="I27" s="90"/>
      <c r="J27" s="91"/>
      <c r="K27" s="92"/>
      <c r="L27" s="81"/>
    </row>
    <row r="28" spans="2:12">
      <c r="B28" s="77"/>
      <c r="C28" s="33" t="e">
        <f>IF('LifeGoals Fee Calculator'!G25&lt;0.001,"",'LifeGoals Fee Calculator'!B25)</f>
        <v>#VALUE!</v>
      </c>
      <c r="D28" s="33"/>
      <c r="E28" s="33"/>
      <c r="F28" s="33"/>
      <c r="G28" s="33"/>
      <c r="H28" s="89">
        <f>+'LifeGoals Fee Calculator'!F25</f>
        <v>0</v>
      </c>
      <c r="I28" s="90" t="e">
        <f>+'LifeGoals Fee Calculator'!G25</f>
        <v>#VALUE!</v>
      </c>
      <c r="J28" s="91" t="e">
        <f>+'LifeGoals Fee Calculator'!H25</f>
        <v>#VALUE!</v>
      </c>
      <c r="K28" s="92" t="e">
        <f>+'LifeGoals Fee Calculator'!I25</f>
        <v>#VALUE!</v>
      </c>
      <c r="L28" s="81"/>
    </row>
    <row r="29" spans="2:12">
      <c r="B29" s="77"/>
      <c r="C29" s="33" t="e">
        <f>IF('LifeGoals Fee Calculator'!G26&lt;0.001,"",'LifeGoals Fee Calculator'!B26)</f>
        <v>#VALUE!</v>
      </c>
      <c r="D29" s="33"/>
      <c r="E29" s="33"/>
      <c r="F29" s="33"/>
      <c r="G29" s="33"/>
      <c r="H29" s="89">
        <f>+'LifeGoals Fee Calculator'!F26</f>
        <v>0</v>
      </c>
      <c r="I29" s="90" t="e">
        <f>+'LifeGoals Fee Calculator'!G26</f>
        <v>#VALUE!</v>
      </c>
      <c r="J29" s="91" t="e">
        <f>+'LifeGoals Fee Calculator'!H26</f>
        <v>#VALUE!</v>
      </c>
      <c r="K29" s="92" t="e">
        <f>+'LifeGoals Fee Calculator'!I26</f>
        <v>#VALUE!</v>
      </c>
      <c r="L29" s="81"/>
    </row>
    <row r="30" spans="2:12">
      <c r="B30" s="77"/>
      <c r="C30" s="33" t="e">
        <f>IF('LifeGoals Fee Calculator'!G30&lt;0.001,"",'LifeGoals Fee Calculator'!B30)</f>
        <v>#VALUE!</v>
      </c>
      <c r="D30" s="33"/>
      <c r="E30" s="33"/>
      <c r="F30" s="33"/>
      <c r="G30" s="33"/>
      <c r="H30" s="89">
        <f>+'LifeGoals Fee Calculator'!F30</f>
        <v>0</v>
      </c>
      <c r="I30" s="90" t="e">
        <f>+'LifeGoals Fee Calculator'!G30</f>
        <v>#VALUE!</v>
      </c>
      <c r="J30" s="91" t="e">
        <f>+'LifeGoals Fee Calculator'!H30</f>
        <v>#VALUE!</v>
      </c>
      <c r="K30" s="92" t="e">
        <f>+'LifeGoals Fee Calculator'!I30</f>
        <v>#VALUE!</v>
      </c>
      <c r="L30" s="81"/>
    </row>
    <row r="31" spans="2:12">
      <c r="B31" s="77"/>
      <c r="C31" s="33" t="e">
        <f>IF('LifeGoals Fee Calculator'!G27&lt;0.001,"",'LifeGoals Fee Calculator'!B27)</f>
        <v>#VALUE!</v>
      </c>
      <c r="D31" s="33"/>
      <c r="E31" s="33"/>
      <c r="F31" s="33"/>
      <c r="G31" s="33"/>
      <c r="H31" s="89">
        <f>+'LifeGoals Fee Calculator'!F27</f>
        <v>0</v>
      </c>
      <c r="I31" s="90" t="e">
        <f>+'LifeGoals Fee Calculator'!G27</f>
        <v>#VALUE!</v>
      </c>
      <c r="J31" s="91" t="e">
        <f>+'LifeGoals Fee Calculator'!H27</f>
        <v>#VALUE!</v>
      </c>
      <c r="K31" s="92" t="e">
        <f>+'LifeGoals Fee Calculator'!I27</f>
        <v>#VALUE!</v>
      </c>
      <c r="L31" s="81"/>
    </row>
    <row r="32" spans="2:12">
      <c r="B32" s="77"/>
      <c r="C32" s="33" t="e">
        <f>IF('LifeGoals Fee Calculator'!G28&lt;0.001,"",'LifeGoals Fee Calculator'!B28)</f>
        <v>#VALUE!</v>
      </c>
      <c r="D32" s="33"/>
      <c r="E32" s="33"/>
      <c r="F32" s="33"/>
      <c r="G32" s="33"/>
      <c r="H32" s="89">
        <f>+'LifeGoals Fee Calculator'!F28</f>
        <v>0</v>
      </c>
      <c r="I32" s="90" t="e">
        <f>+'LifeGoals Fee Calculator'!G28</f>
        <v>#VALUE!</v>
      </c>
      <c r="J32" s="91" t="e">
        <f>+'LifeGoals Fee Calculator'!H28</f>
        <v>#VALUE!</v>
      </c>
      <c r="K32" s="92" t="e">
        <f>+'LifeGoals Fee Calculator'!I28</f>
        <v>#VALUE!</v>
      </c>
      <c r="L32" s="81"/>
    </row>
    <row r="33" spans="2:12">
      <c r="B33" s="77"/>
      <c r="C33" s="33" t="e">
        <f>IF('LifeGoals Fee Calculator'!G29&lt;0.001,"",'LifeGoals Fee Calculator'!B29)</f>
        <v>#VALUE!</v>
      </c>
      <c r="D33" s="33"/>
      <c r="E33" s="33"/>
      <c r="F33" s="33"/>
      <c r="G33" s="33"/>
      <c r="H33" s="89">
        <f>+'LifeGoals Fee Calculator'!F29</f>
        <v>0</v>
      </c>
      <c r="I33" s="90" t="e">
        <f>+'LifeGoals Fee Calculator'!G29</f>
        <v>#VALUE!</v>
      </c>
      <c r="J33" s="91" t="e">
        <f>+'LifeGoals Fee Calculator'!H29</f>
        <v>#VALUE!</v>
      </c>
      <c r="K33" s="92" t="e">
        <f>+'LifeGoals Fee Calculator'!I29</f>
        <v>#VALUE!</v>
      </c>
      <c r="L33" s="81"/>
    </row>
    <row r="34" spans="2:12">
      <c r="B34" s="77"/>
      <c r="C34" s="33" t="e">
        <f>IF('LifeGoals Fee Calculator'!G31&lt;0.001,"",'LifeGoals Fee Calculator'!B31)</f>
        <v>#VALUE!</v>
      </c>
      <c r="D34" s="33"/>
      <c r="E34" s="33"/>
      <c r="F34" s="33"/>
      <c r="G34" s="33"/>
      <c r="H34" s="89">
        <f>+'LifeGoals Fee Calculator'!F31</f>
        <v>0</v>
      </c>
      <c r="I34" s="90" t="e">
        <f>+'LifeGoals Fee Calculator'!G31</f>
        <v>#VALUE!</v>
      </c>
      <c r="J34" s="91" t="e">
        <f>+'LifeGoals Fee Calculator'!H31</f>
        <v>#VALUE!</v>
      </c>
      <c r="K34" s="92" t="e">
        <f>+'LifeGoals Fee Calculator'!I31</f>
        <v>#VALUE!</v>
      </c>
      <c r="L34" s="81"/>
    </row>
    <row r="35" spans="2:12">
      <c r="B35" s="77"/>
      <c r="C35" s="33" t="e">
        <f>IF('LifeGoals Fee Calculator'!G32&lt;0.001,"",'LifeGoals Fee Calculator'!B32)</f>
        <v>#VALUE!</v>
      </c>
      <c r="D35" s="33"/>
      <c r="E35" s="33"/>
      <c r="F35" s="33"/>
      <c r="G35" s="33"/>
      <c r="H35" s="89">
        <f>+'LifeGoals Fee Calculator'!F32</f>
        <v>0</v>
      </c>
      <c r="I35" s="90" t="e">
        <f>+'LifeGoals Fee Calculator'!G32</f>
        <v>#VALUE!</v>
      </c>
      <c r="J35" s="91" t="e">
        <f>+'LifeGoals Fee Calculator'!H32</f>
        <v>#VALUE!</v>
      </c>
      <c r="K35" s="92" t="e">
        <f>+'LifeGoals Fee Calculator'!I32</f>
        <v>#VALUE!</v>
      </c>
      <c r="L35" s="81"/>
    </row>
    <row r="36" spans="2:12">
      <c r="B36" s="77"/>
      <c r="C36" s="33" t="e">
        <f>IF('LifeGoals Fee Calculator'!G33&lt;0.001,"",'LifeGoals Fee Calculator'!B33)</f>
        <v>#VALUE!</v>
      </c>
      <c r="D36" s="33"/>
      <c r="E36" s="33"/>
      <c r="F36" s="33"/>
      <c r="G36" s="33"/>
      <c r="H36" s="89">
        <f>+'LifeGoals Fee Calculator'!F33</f>
        <v>0</v>
      </c>
      <c r="I36" s="90" t="e">
        <f>+'LifeGoals Fee Calculator'!G33</f>
        <v>#VALUE!</v>
      </c>
      <c r="J36" s="91" t="e">
        <f>+'LifeGoals Fee Calculator'!H33</f>
        <v>#VALUE!</v>
      </c>
      <c r="K36" s="92" t="e">
        <f>+'LifeGoals Fee Calculator'!I33</f>
        <v>#VALUE!</v>
      </c>
      <c r="L36" s="81"/>
    </row>
    <row r="37" spans="2:12">
      <c r="B37" s="77"/>
      <c r="C37" s="8"/>
      <c r="D37" s="8"/>
      <c r="E37" s="8"/>
      <c r="F37" s="8"/>
      <c r="G37" s="8"/>
      <c r="H37" s="89"/>
      <c r="I37" s="90"/>
      <c r="J37" s="91"/>
      <c r="K37" s="92"/>
      <c r="L37" s="81"/>
    </row>
    <row r="38" spans="2:12">
      <c r="B38" s="77"/>
      <c r="C38" s="94" t="str">
        <f>+'[1]LifeGoals fee calculator'!B28</f>
        <v>Australian Share Funds</v>
      </c>
      <c r="D38" s="8"/>
      <c r="E38" s="8"/>
      <c r="F38" s="8"/>
      <c r="G38" s="8"/>
      <c r="H38" s="89"/>
      <c r="I38" s="90"/>
      <c r="J38" s="91"/>
      <c r="K38" s="92"/>
      <c r="L38" s="81"/>
    </row>
    <row r="39" spans="2:12">
      <c r="B39" s="77"/>
      <c r="C39" s="33" t="e">
        <f>IF('LifeGoals Fee Calculator'!G35&lt;0.001,"",'LifeGoals Fee Calculator'!B35)</f>
        <v>#VALUE!</v>
      </c>
      <c r="D39" s="33"/>
      <c r="E39" s="33"/>
      <c r="F39" s="33"/>
      <c r="G39" s="33"/>
      <c r="H39" s="89">
        <f>+'LifeGoals Fee Calculator'!F35</f>
        <v>0</v>
      </c>
      <c r="I39" s="90" t="e">
        <f>+'LifeGoals Fee Calculator'!G35</f>
        <v>#VALUE!</v>
      </c>
      <c r="J39" s="91" t="e">
        <f>+'LifeGoals Fee Calculator'!H35</f>
        <v>#VALUE!</v>
      </c>
      <c r="K39" s="92" t="e">
        <f>+'LifeGoals Fee Calculator'!I35</f>
        <v>#VALUE!</v>
      </c>
      <c r="L39" s="81"/>
    </row>
    <row r="40" spans="2:12">
      <c r="B40" s="77"/>
      <c r="C40" s="33" t="e">
        <f>IF('LifeGoals Fee Calculator'!G36&lt;0.001,"",'LifeGoals Fee Calculator'!B36)</f>
        <v>#VALUE!</v>
      </c>
      <c r="D40" s="33"/>
      <c r="E40" s="33"/>
      <c r="F40" s="33"/>
      <c r="G40" s="33"/>
      <c r="H40" s="89">
        <f>+'LifeGoals Fee Calculator'!F36</f>
        <v>0</v>
      </c>
      <c r="I40" s="90" t="e">
        <f>+'LifeGoals Fee Calculator'!G36</f>
        <v>#VALUE!</v>
      </c>
      <c r="J40" s="91" t="e">
        <f>+'LifeGoals Fee Calculator'!H36</f>
        <v>#VALUE!</v>
      </c>
      <c r="K40" s="92" t="e">
        <f>+'LifeGoals Fee Calculator'!I36</f>
        <v>#VALUE!</v>
      </c>
      <c r="L40" s="81"/>
    </row>
    <row r="41" spans="2:12">
      <c r="B41" s="77"/>
      <c r="C41" s="33" t="e">
        <f>IF('LifeGoals Fee Calculator'!G37&lt;0.001,"",'LifeGoals Fee Calculator'!B37)</f>
        <v>#VALUE!</v>
      </c>
      <c r="D41" s="33"/>
      <c r="E41" s="33"/>
      <c r="F41" s="33"/>
      <c r="G41" s="33"/>
      <c r="H41" s="89">
        <f>+'LifeGoals Fee Calculator'!F37</f>
        <v>0</v>
      </c>
      <c r="I41" s="90" t="e">
        <f>+'LifeGoals Fee Calculator'!G37</f>
        <v>#VALUE!</v>
      </c>
      <c r="J41" s="91" t="e">
        <f>+'LifeGoals Fee Calculator'!H37</f>
        <v>#VALUE!</v>
      </c>
      <c r="K41" s="92" t="e">
        <f>+'LifeGoals Fee Calculator'!I37</f>
        <v>#VALUE!</v>
      </c>
      <c r="L41" s="81"/>
    </row>
    <row r="42" spans="2:12">
      <c r="B42" s="77"/>
      <c r="C42" s="33" t="e">
        <f>IF('LifeGoals Fee Calculator'!G38&lt;0.001,"",'LifeGoals Fee Calculator'!B38)</f>
        <v>#VALUE!</v>
      </c>
      <c r="D42" s="33"/>
      <c r="E42" s="33"/>
      <c r="F42" s="33"/>
      <c r="G42" s="33"/>
      <c r="H42" s="89">
        <f>+'LifeGoals Fee Calculator'!F38</f>
        <v>0</v>
      </c>
      <c r="I42" s="90" t="e">
        <f>+'LifeGoals Fee Calculator'!G38</f>
        <v>#VALUE!</v>
      </c>
      <c r="J42" s="91" t="e">
        <f>+'LifeGoals Fee Calculator'!H38</f>
        <v>#VALUE!</v>
      </c>
      <c r="K42" s="92" t="e">
        <f>+'LifeGoals Fee Calculator'!I38</f>
        <v>#VALUE!</v>
      </c>
      <c r="L42" s="81"/>
    </row>
    <row r="43" spans="2:12">
      <c r="B43" s="77"/>
      <c r="C43" s="33" t="e">
        <f>IF('LifeGoals Fee Calculator'!G39&lt;0.001,"",'LifeGoals Fee Calculator'!B39)</f>
        <v>#VALUE!</v>
      </c>
      <c r="D43" s="33"/>
      <c r="E43" s="33"/>
      <c r="F43" s="33"/>
      <c r="G43" s="33"/>
      <c r="H43" s="89">
        <f>+'LifeGoals Fee Calculator'!F39</f>
        <v>0</v>
      </c>
      <c r="I43" s="90" t="e">
        <f>+'LifeGoals Fee Calculator'!G39</f>
        <v>#VALUE!</v>
      </c>
      <c r="J43" s="91" t="e">
        <f>+'LifeGoals Fee Calculator'!H39</f>
        <v>#VALUE!</v>
      </c>
      <c r="K43" s="92" t="e">
        <f>+'LifeGoals Fee Calculator'!I39</f>
        <v>#VALUE!</v>
      </c>
      <c r="L43" s="81"/>
    </row>
    <row r="44" spans="2:12">
      <c r="B44" s="77"/>
      <c r="C44" s="33" t="e">
        <f>IF('LifeGoals Fee Calculator'!G40&lt;0.001,"",'LifeGoals Fee Calculator'!B40)</f>
        <v>#VALUE!</v>
      </c>
      <c r="D44" s="33"/>
      <c r="E44" s="33"/>
      <c r="F44" s="33"/>
      <c r="G44" s="33"/>
      <c r="H44" s="89">
        <f>+'LifeGoals Fee Calculator'!F40</f>
        <v>0</v>
      </c>
      <c r="I44" s="90" t="e">
        <f>+'LifeGoals Fee Calculator'!G40</f>
        <v>#VALUE!</v>
      </c>
      <c r="J44" s="91" t="e">
        <f>+'LifeGoals Fee Calculator'!H40</f>
        <v>#VALUE!</v>
      </c>
      <c r="K44" s="92" t="e">
        <f>+'LifeGoals Fee Calculator'!I40</f>
        <v>#VALUE!</v>
      </c>
      <c r="L44" s="81"/>
    </row>
    <row r="45" spans="2:12">
      <c r="B45" s="77"/>
      <c r="C45" s="33" t="e">
        <f>IF('LifeGoals Fee Calculator'!G41&lt;0.001,"",'LifeGoals Fee Calculator'!B41)</f>
        <v>#VALUE!</v>
      </c>
      <c r="D45" s="33"/>
      <c r="E45" s="33"/>
      <c r="F45" s="33"/>
      <c r="G45" s="33"/>
      <c r="H45" s="89">
        <f>+'LifeGoals Fee Calculator'!F41</f>
        <v>0</v>
      </c>
      <c r="I45" s="90" t="e">
        <f>+'LifeGoals Fee Calculator'!G41</f>
        <v>#VALUE!</v>
      </c>
      <c r="J45" s="91" t="e">
        <f>+'LifeGoals Fee Calculator'!H41</f>
        <v>#VALUE!</v>
      </c>
      <c r="K45" s="92" t="e">
        <f>+'LifeGoals Fee Calculator'!I41</f>
        <v>#VALUE!</v>
      </c>
      <c r="L45" s="81"/>
    </row>
    <row r="46" spans="2:12">
      <c r="B46" s="77"/>
      <c r="C46" s="33" t="e">
        <f>IF('LifeGoals Fee Calculator'!G42&lt;0.001,"",'LifeGoals Fee Calculator'!B42)</f>
        <v>#VALUE!</v>
      </c>
      <c r="D46" s="33"/>
      <c r="E46" s="33"/>
      <c r="F46" s="33"/>
      <c r="G46" s="33"/>
      <c r="H46" s="89">
        <f>+'LifeGoals Fee Calculator'!F42</f>
        <v>0</v>
      </c>
      <c r="I46" s="90" t="e">
        <f>+'LifeGoals Fee Calculator'!G42</f>
        <v>#VALUE!</v>
      </c>
      <c r="J46" s="91" t="e">
        <f>+'LifeGoals Fee Calculator'!H42</f>
        <v>#VALUE!</v>
      </c>
      <c r="K46" s="92" t="e">
        <f>+'LifeGoals Fee Calculator'!I42</f>
        <v>#VALUE!</v>
      </c>
      <c r="L46" s="81"/>
    </row>
    <row r="47" spans="2:12">
      <c r="B47" s="77"/>
      <c r="C47" s="8"/>
      <c r="D47" s="8"/>
      <c r="E47" s="8"/>
      <c r="F47" s="8"/>
      <c r="G47" s="8"/>
      <c r="H47" s="89"/>
      <c r="I47" s="32"/>
      <c r="J47" s="91"/>
      <c r="K47" s="92"/>
      <c r="L47" s="81"/>
    </row>
    <row r="48" spans="2:12">
      <c r="B48" s="77"/>
      <c r="C48" s="94" t="str">
        <f>+'[1]LifeGoals fee calculator'!B37</f>
        <v>International Share Funds</v>
      </c>
      <c r="D48" s="8"/>
      <c r="E48" s="8"/>
      <c r="F48" s="8"/>
      <c r="G48" s="8"/>
      <c r="H48" s="89"/>
      <c r="I48" s="32"/>
      <c r="J48" s="91"/>
      <c r="K48" s="92"/>
      <c r="L48" s="81"/>
    </row>
    <row r="49" spans="2:12">
      <c r="B49" s="77"/>
      <c r="C49" s="33" t="e">
        <f>IF('LifeGoals Fee Calculator'!G44&lt;0.001,"",'LifeGoals Fee Calculator'!B44)</f>
        <v>#VALUE!</v>
      </c>
      <c r="D49" s="33"/>
      <c r="E49" s="33"/>
      <c r="F49" s="33"/>
      <c r="G49" s="33"/>
      <c r="H49" s="89">
        <f>+'LifeGoals Fee Calculator'!F44</f>
        <v>0</v>
      </c>
      <c r="I49" s="90" t="e">
        <f>+'LifeGoals Fee Calculator'!G44</f>
        <v>#VALUE!</v>
      </c>
      <c r="J49" s="91" t="e">
        <f>+'LifeGoals Fee Calculator'!H44</f>
        <v>#VALUE!</v>
      </c>
      <c r="K49" s="92" t="e">
        <f>+'LifeGoals Fee Calculator'!I44</f>
        <v>#VALUE!</v>
      </c>
      <c r="L49" s="81"/>
    </row>
    <row r="50" spans="2:12">
      <c r="B50" s="77"/>
      <c r="C50" s="33" t="e">
        <f>IF('LifeGoals Fee Calculator'!G45&lt;0.001,"",'LifeGoals Fee Calculator'!B45)</f>
        <v>#VALUE!</v>
      </c>
      <c r="D50" s="33"/>
      <c r="E50" s="33"/>
      <c r="F50" s="33"/>
      <c r="G50" s="33"/>
      <c r="H50" s="89">
        <f>+'LifeGoals Fee Calculator'!F45</f>
        <v>0</v>
      </c>
      <c r="I50" s="90" t="e">
        <f>+'LifeGoals Fee Calculator'!G45</f>
        <v>#VALUE!</v>
      </c>
      <c r="J50" s="91" t="e">
        <f>+'LifeGoals Fee Calculator'!H45</f>
        <v>#VALUE!</v>
      </c>
      <c r="K50" s="92" t="e">
        <f>+'LifeGoals Fee Calculator'!I45</f>
        <v>#VALUE!</v>
      </c>
      <c r="L50" s="81"/>
    </row>
    <row r="51" spans="2:12">
      <c r="B51" s="77"/>
      <c r="C51" s="33" t="e">
        <f>IF('LifeGoals Fee Calculator'!G46&lt;0.001,"",'LifeGoals Fee Calculator'!B46)</f>
        <v>#VALUE!</v>
      </c>
      <c r="D51" s="33"/>
      <c r="E51" s="33"/>
      <c r="F51" s="33"/>
      <c r="G51" s="33"/>
      <c r="H51" s="89">
        <f>+'LifeGoals Fee Calculator'!F46</f>
        <v>0</v>
      </c>
      <c r="I51" s="90" t="e">
        <f>+'LifeGoals Fee Calculator'!G46</f>
        <v>#VALUE!</v>
      </c>
      <c r="J51" s="91" t="e">
        <f>+'LifeGoals Fee Calculator'!H46</f>
        <v>#VALUE!</v>
      </c>
      <c r="K51" s="92" t="e">
        <f>+'LifeGoals Fee Calculator'!I46</f>
        <v>#VALUE!</v>
      </c>
      <c r="L51" s="81"/>
    </row>
    <row r="52" spans="2:12">
      <c r="B52" s="77"/>
      <c r="C52" s="33" t="e">
        <f>IF('LifeGoals Fee Calculator'!G47&lt;0.001,"",'LifeGoals Fee Calculator'!B47)</f>
        <v>#VALUE!</v>
      </c>
      <c r="D52" s="33"/>
      <c r="E52" s="33"/>
      <c r="F52" s="33"/>
      <c r="G52" s="33"/>
      <c r="H52" s="89">
        <f>+'LifeGoals Fee Calculator'!F47</f>
        <v>0</v>
      </c>
      <c r="I52" s="90" t="e">
        <f>+'LifeGoals Fee Calculator'!G47</f>
        <v>#VALUE!</v>
      </c>
      <c r="J52" s="91" t="e">
        <f>+'LifeGoals Fee Calculator'!H47</f>
        <v>#VALUE!</v>
      </c>
      <c r="K52" s="92" t="e">
        <f>+'LifeGoals Fee Calculator'!I47</f>
        <v>#VALUE!</v>
      </c>
      <c r="L52" s="81"/>
    </row>
    <row r="53" spans="2:12">
      <c r="B53" s="77"/>
      <c r="C53" s="33" t="e">
        <f>IF('LifeGoals Fee Calculator'!G48&lt;0.001,"",'LifeGoals Fee Calculator'!B48)</f>
        <v>#VALUE!</v>
      </c>
      <c r="D53" s="33"/>
      <c r="E53" s="33"/>
      <c r="F53" s="33"/>
      <c r="G53" s="33"/>
      <c r="H53" s="89">
        <f>+'LifeGoals Fee Calculator'!F48</f>
        <v>0</v>
      </c>
      <c r="I53" s="90" t="e">
        <f>+'LifeGoals Fee Calculator'!G48</f>
        <v>#VALUE!</v>
      </c>
      <c r="J53" s="91" t="e">
        <f>+'LifeGoals Fee Calculator'!H48</f>
        <v>#VALUE!</v>
      </c>
      <c r="K53" s="92" t="e">
        <f>+'LifeGoals Fee Calculator'!I48</f>
        <v>#VALUE!</v>
      </c>
      <c r="L53" s="81"/>
    </row>
    <row r="54" spans="2:12">
      <c r="B54" s="77"/>
      <c r="C54" s="33" t="e">
        <f>IF('LifeGoals Fee Calculator'!G49&lt;0.001,"",'LifeGoals Fee Calculator'!B49)</f>
        <v>#VALUE!</v>
      </c>
      <c r="D54" s="33"/>
      <c r="E54" s="33"/>
      <c r="F54" s="33"/>
      <c r="G54" s="33"/>
      <c r="H54" s="89">
        <f>+'LifeGoals Fee Calculator'!F49</f>
        <v>0</v>
      </c>
      <c r="I54" s="90" t="e">
        <f>+'LifeGoals Fee Calculator'!G49</f>
        <v>#VALUE!</v>
      </c>
      <c r="J54" s="91" t="e">
        <f>+'LifeGoals Fee Calculator'!H49</f>
        <v>#VALUE!</v>
      </c>
      <c r="K54" s="92" t="e">
        <f>+'LifeGoals Fee Calculator'!I49</f>
        <v>#VALUE!</v>
      </c>
      <c r="L54" s="81"/>
    </row>
    <row r="55" spans="2:12">
      <c r="B55" s="77"/>
      <c r="C55" s="8"/>
      <c r="D55" s="8"/>
      <c r="E55" s="8"/>
      <c r="F55" s="8"/>
      <c r="G55" s="8"/>
      <c r="H55" s="89"/>
      <c r="I55" s="32"/>
      <c r="J55" s="91"/>
      <c r="K55" s="92"/>
      <c r="L55" s="81"/>
    </row>
    <row r="56" spans="2:12">
      <c r="B56" s="77"/>
      <c r="C56" s="94" t="str">
        <f>+'[1]LifeGoals fee calculator'!B43</f>
        <v>Property and Infrastructure Funds</v>
      </c>
      <c r="D56" s="8"/>
      <c r="E56" s="8"/>
      <c r="F56" s="8"/>
      <c r="G56" s="8"/>
      <c r="H56" s="89"/>
      <c r="I56" s="32"/>
      <c r="J56" s="91"/>
      <c r="K56" s="92"/>
      <c r="L56" s="81"/>
    </row>
    <row r="57" spans="2:12">
      <c r="B57" s="77"/>
      <c r="C57" s="33" t="e">
        <f>IF('LifeGoals Fee Calculator'!G51&lt;0.001,"",'LifeGoals Fee Calculator'!B51)</f>
        <v>#VALUE!</v>
      </c>
      <c r="D57" s="33"/>
      <c r="E57" s="33"/>
      <c r="F57" s="33"/>
      <c r="G57" s="33"/>
      <c r="H57" s="89">
        <f>+'LifeGoals Fee Calculator'!F51</f>
        <v>0</v>
      </c>
      <c r="I57" s="90" t="e">
        <f>+'LifeGoals Fee Calculator'!G51</f>
        <v>#VALUE!</v>
      </c>
      <c r="J57" s="91" t="e">
        <f>+'LifeGoals Fee Calculator'!H51</f>
        <v>#VALUE!</v>
      </c>
      <c r="K57" s="92" t="e">
        <f>+'LifeGoals Fee Calculator'!I51</f>
        <v>#VALUE!</v>
      </c>
      <c r="L57" s="81"/>
    </row>
    <row r="58" spans="2:12">
      <c r="B58" s="77"/>
      <c r="C58" s="33" t="e">
        <f>IF('LifeGoals Fee Calculator'!G52&lt;0.001,"",'LifeGoals Fee Calculator'!B52)</f>
        <v>#VALUE!</v>
      </c>
      <c r="D58" s="33"/>
      <c r="E58" s="33"/>
      <c r="F58" s="33"/>
      <c r="G58" s="33"/>
      <c r="H58" s="95">
        <f>+'LifeGoals Fee Calculator'!F52</f>
        <v>0</v>
      </c>
      <c r="I58" s="96" t="e">
        <f>+'LifeGoals Fee Calculator'!G52</f>
        <v>#VALUE!</v>
      </c>
      <c r="J58" s="97" t="e">
        <f>+'LifeGoals Fee Calculator'!H52</f>
        <v>#VALUE!</v>
      </c>
      <c r="K58" s="98" t="e">
        <f>+'LifeGoals Fee Calculator'!I52</f>
        <v>#VALUE!</v>
      </c>
      <c r="L58" s="81"/>
    </row>
    <row r="59" spans="2:12">
      <c r="B59" s="77"/>
      <c r="C59" s="8"/>
      <c r="D59" s="8"/>
      <c r="E59" s="8"/>
      <c r="F59" s="8"/>
      <c r="G59" s="8"/>
      <c r="H59" s="99"/>
      <c r="I59" s="100" t="e">
        <f>SUM(I14:I58)</f>
        <v>#VALUE!</v>
      </c>
      <c r="J59" s="101" t="e">
        <f>SUM(J14:J58)</f>
        <v>#VALUE!</v>
      </c>
      <c r="K59" s="102" t="e">
        <f>SUM(K14:K58)</f>
        <v>#VALUE!</v>
      </c>
      <c r="L59" s="81"/>
    </row>
    <row r="60" spans="2:12">
      <c r="B60" s="77"/>
      <c r="C60" s="8"/>
      <c r="D60" s="8"/>
      <c r="E60" s="8"/>
      <c r="F60" s="8"/>
      <c r="G60" s="8"/>
      <c r="H60" s="32"/>
      <c r="I60" s="32"/>
      <c r="J60" s="32"/>
      <c r="K60" s="32"/>
      <c r="L60" s="81"/>
    </row>
    <row r="61" spans="2:12">
      <c r="B61" s="77"/>
      <c r="C61" s="8"/>
      <c r="D61" s="8"/>
      <c r="E61" s="8"/>
      <c r="F61" s="8"/>
      <c r="G61" s="8"/>
      <c r="H61" s="8"/>
      <c r="I61" s="8"/>
      <c r="J61" s="8"/>
      <c r="K61" s="8"/>
      <c r="L61" s="81"/>
    </row>
    <row r="62" spans="2:12">
      <c r="B62" s="77"/>
      <c r="C62" s="8"/>
      <c r="D62" s="8"/>
      <c r="E62" s="8"/>
      <c r="F62" s="8"/>
      <c r="G62" s="8"/>
      <c r="H62" s="8"/>
      <c r="I62" s="8"/>
      <c r="J62" s="8"/>
      <c r="K62" s="8"/>
      <c r="L62" s="81"/>
    </row>
    <row r="63" spans="2:12">
      <c r="B63" s="77"/>
      <c r="C63" s="21" t="s">
        <v>106</v>
      </c>
      <c r="D63" s="8"/>
      <c r="E63" s="8"/>
      <c r="F63" s="103" t="e">
        <f>J59</f>
        <v>#VALUE!</v>
      </c>
      <c r="G63" s="104" t="s">
        <v>107</v>
      </c>
      <c r="H63" s="8"/>
      <c r="I63" s="8"/>
      <c r="J63" s="8"/>
      <c r="K63" s="8"/>
      <c r="L63" s="81"/>
    </row>
    <row r="64" spans="2:12">
      <c r="B64" s="77"/>
      <c r="C64" s="21" t="s">
        <v>108</v>
      </c>
      <c r="D64" s="8"/>
      <c r="E64" s="8"/>
      <c r="F64" s="105" t="e">
        <f>K59</f>
        <v>#VALUE!</v>
      </c>
      <c r="G64" s="8"/>
      <c r="H64" s="106"/>
      <c r="I64" s="8"/>
      <c r="J64" s="8"/>
      <c r="K64" s="8"/>
      <c r="L64" s="81"/>
    </row>
    <row r="65" spans="2:12">
      <c r="B65" s="77"/>
      <c r="C65" s="8"/>
      <c r="D65" s="8"/>
      <c r="E65" s="8"/>
      <c r="F65" s="8"/>
      <c r="G65" s="8"/>
      <c r="H65" s="8"/>
      <c r="I65" s="8"/>
      <c r="J65" s="8"/>
      <c r="K65" s="8"/>
      <c r="L65" s="81"/>
    </row>
    <row r="66" spans="2:12">
      <c r="B66" s="77"/>
      <c r="C66" s="8"/>
      <c r="D66" s="8"/>
      <c r="E66" s="8"/>
      <c r="F66" s="8"/>
      <c r="G66" s="8"/>
      <c r="H66" s="8"/>
      <c r="I66" s="8"/>
      <c r="J66" s="8"/>
      <c r="K66" s="8"/>
      <c r="L66" s="81"/>
    </row>
    <row r="67" spans="2:12">
      <c r="B67" s="77"/>
      <c r="C67" s="107" t="s">
        <v>109</v>
      </c>
      <c r="D67" s="68"/>
      <c r="E67" s="68"/>
      <c r="F67" s="68"/>
      <c r="G67" s="68"/>
      <c r="H67" s="68"/>
      <c r="I67" s="68"/>
      <c r="J67" s="68"/>
      <c r="K67" s="68"/>
      <c r="L67" s="108"/>
    </row>
    <row r="68" spans="2:12">
      <c r="B68" s="77"/>
      <c r="C68" s="153" t="s">
        <v>110</v>
      </c>
      <c r="D68" s="153"/>
      <c r="E68" s="153"/>
      <c r="F68" s="153"/>
      <c r="G68" s="153"/>
      <c r="H68" s="153"/>
      <c r="I68" s="153"/>
      <c r="J68" s="153"/>
      <c r="K68" s="153"/>
      <c r="L68" s="109"/>
    </row>
    <row r="69" spans="2:12">
      <c r="B69" s="77"/>
      <c r="C69" s="153"/>
      <c r="D69" s="153"/>
      <c r="E69" s="153"/>
      <c r="F69" s="153"/>
      <c r="G69" s="153"/>
      <c r="H69" s="153"/>
      <c r="I69" s="153"/>
      <c r="J69" s="153"/>
      <c r="K69" s="153"/>
      <c r="L69" s="109"/>
    </row>
    <row r="70" spans="2:12">
      <c r="B70" s="77"/>
      <c r="C70" s="153"/>
      <c r="D70" s="153"/>
      <c r="E70" s="153"/>
      <c r="F70" s="153"/>
      <c r="G70" s="153"/>
      <c r="H70" s="153"/>
      <c r="I70" s="153"/>
      <c r="J70" s="153"/>
      <c r="K70" s="153"/>
      <c r="L70" s="109"/>
    </row>
    <row r="71" spans="2:12">
      <c r="B71" s="77"/>
      <c r="C71" s="153"/>
      <c r="D71" s="153"/>
      <c r="E71" s="153"/>
      <c r="F71" s="153"/>
      <c r="G71" s="153"/>
      <c r="H71" s="153"/>
      <c r="I71" s="153"/>
      <c r="J71" s="153"/>
      <c r="K71" s="153"/>
      <c r="L71" s="109"/>
    </row>
    <row r="72" spans="2:12">
      <c r="B72" s="77"/>
      <c r="C72" s="153"/>
      <c r="D72" s="153"/>
      <c r="E72" s="153"/>
      <c r="F72" s="153"/>
      <c r="G72" s="153"/>
      <c r="H72" s="153"/>
      <c r="I72" s="153"/>
      <c r="J72" s="153"/>
      <c r="K72" s="153"/>
      <c r="L72" s="109"/>
    </row>
    <row r="73" spans="2:12">
      <c r="B73" s="77"/>
      <c r="C73" s="153"/>
      <c r="D73" s="153"/>
      <c r="E73" s="153"/>
      <c r="F73" s="153"/>
      <c r="G73" s="153"/>
      <c r="H73" s="153"/>
      <c r="I73" s="153"/>
      <c r="J73" s="153"/>
      <c r="K73" s="153"/>
      <c r="L73" s="110"/>
    </row>
    <row r="74" spans="2:12">
      <c r="B74" s="77"/>
      <c r="C74" s="153"/>
      <c r="D74" s="153"/>
      <c r="E74" s="153"/>
      <c r="F74" s="153"/>
      <c r="G74" s="153"/>
      <c r="H74" s="153"/>
      <c r="I74" s="153"/>
      <c r="J74" s="153"/>
      <c r="K74" s="153"/>
      <c r="L74" s="108"/>
    </row>
    <row r="75" spans="2:12">
      <c r="B75" s="77"/>
      <c r="C75" s="153"/>
      <c r="D75" s="153"/>
      <c r="E75" s="153"/>
      <c r="F75" s="153"/>
      <c r="G75" s="153"/>
      <c r="H75" s="153"/>
      <c r="I75" s="153"/>
      <c r="J75" s="153"/>
      <c r="K75" s="153"/>
      <c r="L75" s="111"/>
    </row>
    <row r="76" spans="2:12">
      <c r="B76" s="77"/>
      <c r="C76" s="153"/>
      <c r="D76" s="153"/>
      <c r="E76" s="153"/>
      <c r="F76" s="153"/>
      <c r="G76" s="153"/>
      <c r="H76" s="153"/>
      <c r="I76" s="153"/>
      <c r="J76" s="153"/>
      <c r="K76" s="153"/>
      <c r="L76" s="111"/>
    </row>
    <row r="77" spans="2:12">
      <c r="B77" s="77"/>
      <c r="C77" s="153"/>
      <c r="D77" s="153"/>
      <c r="E77" s="153"/>
      <c r="F77" s="153"/>
      <c r="G77" s="153"/>
      <c r="H77" s="153"/>
      <c r="I77" s="153"/>
      <c r="J77" s="153"/>
      <c r="K77" s="153"/>
      <c r="L77" s="111"/>
    </row>
    <row r="78" spans="2:12">
      <c r="B78" s="77"/>
      <c r="C78" s="153"/>
      <c r="D78" s="153"/>
      <c r="E78" s="153"/>
      <c r="F78" s="153"/>
      <c r="G78" s="153"/>
      <c r="H78" s="153"/>
      <c r="I78" s="153"/>
      <c r="J78" s="153"/>
      <c r="K78" s="153"/>
      <c r="L78" s="112"/>
    </row>
    <row r="79" spans="2:12">
      <c r="B79" s="77"/>
      <c r="C79" s="153"/>
      <c r="D79" s="153"/>
      <c r="E79" s="153"/>
      <c r="F79" s="153"/>
      <c r="G79" s="153"/>
      <c r="H79" s="153"/>
      <c r="I79" s="153"/>
      <c r="J79" s="153"/>
      <c r="K79" s="153"/>
      <c r="L79" s="112"/>
    </row>
    <row r="80" spans="2:12">
      <c r="B80" s="113"/>
      <c r="C80" s="154"/>
      <c r="D80" s="154"/>
      <c r="E80" s="154"/>
      <c r="F80" s="154"/>
      <c r="G80" s="154"/>
      <c r="H80" s="154"/>
      <c r="I80" s="154"/>
      <c r="J80" s="154"/>
      <c r="K80" s="154"/>
      <c r="L80" s="114"/>
    </row>
    <row r="81" s="72" customFormat="1"/>
    <row r="82" s="72" customFormat="1"/>
    <row r="83" s="72" customFormat="1"/>
    <row r="84" s="72" customFormat="1"/>
    <row r="85" s="72" customFormat="1"/>
    <row r="86" s="72" customFormat="1"/>
    <row r="87" s="72" customFormat="1"/>
    <row r="88" s="72" customFormat="1"/>
    <row r="89" s="72" customFormat="1"/>
    <row r="90" s="72" customFormat="1"/>
    <row r="91" s="72" customFormat="1"/>
    <row r="92" s="72" customFormat="1"/>
    <row r="93" s="72" customFormat="1"/>
    <row r="94" s="72" customFormat="1"/>
    <row r="95" s="72" customFormat="1"/>
    <row r="96" s="72" customFormat="1"/>
    <row r="97" s="72" customFormat="1"/>
    <row r="98" s="72" customFormat="1"/>
    <row r="99" s="72" customFormat="1"/>
    <row r="100" s="72" customFormat="1"/>
    <row r="101" s="72" customFormat="1"/>
    <row r="102" s="72" customFormat="1"/>
    <row r="103" s="72" customFormat="1"/>
    <row r="104" s="72" customFormat="1"/>
    <row r="105" s="72" customFormat="1"/>
    <row r="106" s="72" customFormat="1"/>
    <row r="107" s="72" customFormat="1"/>
    <row r="108" s="72" customFormat="1"/>
    <row r="109" s="72" customFormat="1"/>
    <row r="110" s="72" customFormat="1"/>
    <row r="111" s="72" customFormat="1"/>
    <row r="112" s="72" customFormat="1"/>
    <row r="113" s="72" customFormat="1"/>
    <row r="114" s="72" customFormat="1"/>
    <row r="115" s="72" customFormat="1"/>
    <row r="116" s="72" customFormat="1"/>
    <row r="117" s="72" customFormat="1"/>
    <row r="118" s="72" customFormat="1"/>
    <row r="119" s="72" customFormat="1"/>
    <row r="120" s="72" customFormat="1"/>
    <row r="121" s="72" customFormat="1"/>
    <row r="122" s="72" customFormat="1"/>
    <row r="123" s="72" customFormat="1"/>
    <row r="124" s="72" customFormat="1"/>
    <row r="125" s="72" customFormat="1"/>
    <row r="126" s="72" customFormat="1"/>
    <row r="127" s="72" customFormat="1"/>
    <row r="128" s="72" customFormat="1"/>
    <row r="129" s="72" customFormat="1"/>
    <row r="130" s="72" customFormat="1"/>
    <row r="131" s="72" customFormat="1"/>
    <row r="132" s="72" customFormat="1"/>
    <row r="133" s="72" customFormat="1"/>
    <row r="134" s="72" customFormat="1"/>
    <row r="135" s="72" customFormat="1"/>
    <row r="136" s="72" customFormat="1"/>
    <row r="137" s="72" customFormat="1"/>
    <row r="138" s="72" customFormat="1"/>
    <row r="139" s="72" customFormat="1"/>
    <row r="140" s="72" customFormat="1"/>
    <row r="141" s="72" customFormat="1"/>
    <row r="142" s="72" customFormat="1"/>
    <row r="143" s="72" customFormat="1"/>
    <row r="144" s="72" customFormat="1"/>
    <row r="145" s="72" customFormat="1"/>
    <row r="146" s="72" customFormat="1"/>
    <row r="147" s="72" customFormat="1"/>
    <row r="148" s="72" customFormat="1"/>
    <row r="149" s="72" customFormat="1"/>
    <row r="150" s="72" customFormat="1"/>
    <row r="151" s="72" customFormat="1"/>
    <row r="152" s="72" customFormat="1"/>
    <row r="153" s="72" customFormat="1"/>
    <row r="154" s="72" customFormat="1"/>
    <row r="155" s="72" customFormat="1"/>
    <row r="156" s="72" customFormat="1"/>
    <row r="157" s="72" customFormat="1"/>
    <row r="158" s="72" customFormat="1"/>
    <row r="159" s="72" customFormat="1"/>
    <row r="160" s="72" customFormat="1"/>
    <row r="161" s="72" customFormat="1"/>
    <row r="162" s="72" customFormat="1"/>
    <row r="163" s="72" customFormat="1"/>
    <row r="164" s="72" customFormat="1"/>
    <row r="165" s="72" customFormat="1"/>
    <row r="166" s="72" customFormat="1"/>
    <row r="167" s="72" customFormat="1"/>
    <row r="168" s="72" customFormat="1"/>
    <row r="169" s="72" customFormat="1"/>
    <row r="170" s="72" customFormat="1"/>
    <row r="171" s="72" customFormat="1"/>
    <row r="172" s="72" customFormat="1"/>
    <row r="173" s="72" customFormat="1"/>
    <row r="174" s="72" customFormat="1"/>
    <row r="175" s="72" customFormat="1"/>
    <row r="176" s="72" customFormat="1"/>
    <row r="177" s="72" customFormat="1"/>
    <row r="178" s="72" customFormat="1"/>
    <row r="179" s="72" customFormat="1"/>
    <row r="180" s="72" customFormat="1"/>
    <row r="181" s="72" customFormat="1"/>
    <row r="182" s="72" customFormat="1"/>
    <row r="183" s="72" customFormat="1"/>
    <row r="184" s="72" customFormat="1"/>
    <row r="185" s="72" customFormat="1"/>
    <row r="186" s="72" customFormat="1"/>
    <row r="187" s="72" customFormat="1"/>
    <row r="188" s="72" customFormat="1"/>
    <row r="189" s="72" customFormat="1"/>
    <row r="190" s="72" customFormat="1"/>
    <row r="191" s="72" customFormat="1"/>
    <row r="192" s="72" customFormat="1"/>
    <row r="193" s="72" customFormat="1"/>
    <row r="194" s="72" customFormat="1"/>
    <row r="195" s="72" customFormat="1"/>
    <row r="196" s="72" customFormat="1"/>
    <row r="197" s="72" customFormat="1"/>
    <row r="198" s="72" customFormat="1"/>
    <row r="199" s="72" customFormat="1"/>
    <row r="200" s="72" customFormat="1"/>
    <row r="201" s="72" customFormat="1"/>
    <row r="202" s="72" customFormat="1"/>
    <row r="203" s="72" customFormat="1"/>
    <row r="204" s="72" customFormat="1"/>
    <row r="205" s="72" customFormat="1"/>
    <row r="206" s="72" customFormat="1"/>
    <row r="207" s="72" customFormat="1"/>
    <row r="208" s="72" customFormat="1"/>
    <row r="209" s="72" customFormat="1"/>
    <row r="210" s="72" customFormat="1"/>
    <row r="211" s="72" customFormat="1"/>
    <row r="212" s="72" customFormat="1"/>
    <row r="213" s="72" customFormat="1"/>
    <row r="214" s="72" customFormat="1"/>
    <row r="215" s="72" customFormat="1"/>
    <row r="216" s="72" customFormat="1"/>
    <row r="217" s="72" customFormat="1"/>
    <row r="218" s="72" customFormat="1"/>
    <row r="219" s="72" customFormat="1"/>
    <row r="220" s="72" customFormat="1"/>
    <row r="221" s="72" customFormat="1"/>
    <row r="222" s="72" customFormat="1"/>
    <row r="223" s="72" customFormat="1"/>
    <row r="224" s="72" customFormat="1"/>
    <row r="225" s="72" customFormat="1"/>
    <row r="226" s="72" customFormat="1"/>
    <row r="227" s="72" customFormat="1"/>
    <row r="228" s="72" customFormat="1"/>
    <row r="229" s="72" customFormat="1"/>
    <row r="230" s="72" customFormat="1"/>
    <row r="231" s="72" customFormat="1"/>
    <row r="232" s="72" customFormat="1"/>
    <row r="233" s="72" customFormat="1"/>
    <row r="234" s="72" customFormat="1"/>
    <row r="235" s="72" customFormat="1"/>
  </sheetData>
  <sheetProtection algorithmName="SHA-512" hashValue="QDycRlsHNsFNESKTZnZVW5OPvVxhWyCfalJZT6Xr1PhhsM8MJl416wf/TISuGPKP+2St0CtWQGZhaD1rtmb3gQ==" saltValue="EOFJw9CQMETiWVMOYeC0mA==" spinCount="100000" sheet="1" objects="1" scenarios="1"/>
  <mergeCells count="1">
    <mergeCell ref="C68:K8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6A624-F400-4E0B-82EE-565D4FF7C53F}">
  <sheetPr>
    <tabColor theme="3" tint="0.249977111117893"/>
  </sheetPr>
  <dimension ref="A1:L82"/>
  <sheetViews>
    <sheetView workbookViewId="0">
      <selection activeCell="E3" sqref="E3"/>
    </sheetView>
  </sheetViews>
  <sheetFormatPr defaultColWidth="9.140625" defaultRowHeight="13.5"/>
  <cols>
    <col min="1" max="1" width="9.140625" style="126"/>
    <col min="2" max="2" width="35.140625" style="5" customWidth="1"/>
    <col min="3" max="3" width="55" style="5" customWidth="1"/>
    <col min="4" max="4" width="26.140625" style="5" customWidth="1"/>
    <col min="5" max="5" width="14.42578125" style="5" customWidth="1"/>
    <col min="6" max="12" width="9.140625" style="126"/>
    <col min="13" max="16384" width="9.140625" style="5"/>
  </cols>
  <sheetData>
    <row r="1" spans="1:5" s="126" customFormat="1">
      <c r="A1" s="142"/>
    </row>
    <row r="2" spans="1:5" ht="16.5" customHeight="1">
      <c r="B2" s="143" t="s">
        <v>117</v>
      </c>
      <c r="C2" s="144" t="s">
        <v>118</v>
      </c>
      <c r="D2" s="145" t="s">
        <v>119</v>
      </c>
      <c r="E2" s="145" t="s">
        <v>120</v>
      </c>
    </row>
    <row r="3" spans="1:5" ht="39" customHeight="1">
      <c r="B3" s="146" t="s">
        <v>121</v>
      </c>
      <c r="C3" s="147" t="s">
        <v>122</v>
      </c>
      <c r="D3" s="148">
        <v>1.18E-2</v>
      </c>
      <c r="E3" s="149" t="s">
        <v>123</v>
      </c>
    </row>
    <row r="4" spans="1:5" ht="42" customHeight="1">
      <c r="B4" s="146" t="s">
        <v>124</v>
      </c>
      <c r="C4" s="149" t="s">
        <v>125</v>
      </c>
      <c r="D4" s="148">
        <v>0</v>
      </c>
      <c r="E4" s="149" t="s">
        <v>123</v>
      </c>
    </row>
    <row r="5" spans="1:5" ht="57" customHeight="1">
      <c r="B5" s="150" t="s">
        <v>126</v>
      </c>
      <c r="C5" s="149" t="s">
        <v>127</v>
      </c>
      <c r="D5" s="148">
        <v>2.3999999999999998E-3</v>
      </c>
      <c r="E5" s="149" t="s">
        <v>123</v>
      </c>
    </row>
    <row r="6" spans="1:5" ht="57" customHeight="1">
      <c r="B6" s="150" t="s">
        <v>128</v>
      </c>
      <c r="C6" s="149" t="s">
        <v>129</v>
      </c>
      <c r="D6" s="148">
        <v>1.6000000000000001E-3</v>
      </c>
      <c r="E6" s="149" t="s">
        <v>123</v>
      </c>
    </row>
    <row r="7" spans="1:5" ht="58.5" customHeight="1">
      <c r="B7" s="150" t="s">
        <v>130</v>
      </c>
      <c r="C7" s="149" t="s">
        <v>131</v>
      </c>
      <c r="D7" s="148">
        <v>2.3999999999999998E-3</v>
      </c>
      <c r="E7" s="149" t="s">
        <v>123</v>
      </c>
    </row>
    <row r="8" spans="1:5" s="126" customFormat="1">
      <c r="B8" s="151" t="s">
        <v>132</v>
      </c>
    </row>
    <row r="9" spans="1:5" s="126" customFormat="1"/>
    <row r="10" spans="1:5" s="126" customFormat="1"/>
    <row r="11" spans="1:5" s="126" customFormat="1"/>
    <row r="12" spans="1:5" s="126" customFormat="1"/>
    <row r="13" spans="1:5" s="126" customFormat="1"/>
    <row r="14" spans="1:5" s="126" customFormat="1"/>
    <row r="15" spans="1:5" s="126" customFormat="1"/>
    <row r="16" spans="1:5" s="126" customFormat="1"/>
    <row r="17" s="126" customFormat="1"/>
    <row r="18" s="126" customFormat="1"/>
    <row r="19" s="126" customFormat="1"/>
    <row r="20" s="126" customFormat="1"/>
    <row r="21" s="126" customFormat="1"/>
    <row r="22" s="126" customFormat="1"/>
    <row r="23" s="126" customFormat="1"/>
    <row r="24" s="126" customFormat="1"/>
    <row r="25" s="126" customFormat="1"/>
    <row r="26" s="126" customFormat="1"/>
    <row r="27" s="126" customFormat="1"/>
    <row r="28" s="126" customFormat="1"/>
    <row r="29" s="126" customFormat="1"/>
    <row r="30" s="126" customFormat="1"/>
    <row r="31" s="126" customFormat="1"/>
    <row r="32" s="126" customFormat="1"/>
    <row r="33" spans="2:5" s="126" customFormat="1"/>
    <row r="34" spans="2:5" s="126" customFormat="1"/>
    <row r="35" spans="2:5" s="126" customFormat="1"/>
    <row r="36" spans="2:5" s="126" customFormat="1"/>
    <row r="37" spans="2:5" s="126" customFormat="1"/>
    <row r="38" spans="2:5" s="126" customFormat="1"/>
    <row r="39" spans="2:5" s="126" customFormat="1"/>
    <row r="40" spans="2:5">
      <c r="B40" s="126"/>
      <c r="C40" s="126"/>
      <c r="D40" s="126"/>
      <c r="E40" s="126"/>
    </row>
    <row r="41" spans="2:5">
      <c r="B41" s="126"/>
      <c r="C41" s="126"/>
      <c r="D41" s="126"/>
      <c r="E41" s="126"/>
    </row>
    <row r="42" spans="2:5">
      <c r="B42" s="126"/>
      <c r="C42" s="126"/>
      <c r="D42" s="126"/>
      <c r="E42" s="126"/>
    </row>
    <row r="43" spans="2:5">
      <c r="B43" s="126"/>
      <c r="C43" s="126"/>
      <c r="D43" s="126"/>
      <c r="E43" s="126"/>
    </row>
    <row r="44" spans="2:5">
      <c r="B44" s="126"/>
      <c r="C44" s="126"/>
      <c r="D44" s="126"/>
      <c r="E44" s="126"/>
    </row>
    <row r="45" spans="2:5">
      <c r="B45" s="126"/>
      <c r="C45" s="126"/>
      <c r="D45" s="126"/>
      <c r="E45" s="126"/>
    </row>
    <row r="46" spans="2:5">
      <c r="B46" s="126"/>
      <c r="C46" s="126"/>
      <c r="D46" s="126"/>
      <c r="E46" s="126"/>
    </row>
    <row r="47" spans="2:5">
      <c r="B47" s="126"/>
      <c r="C47" s="126"/>
      <c r="D47" s="126"/>
      <c r="E47" s="126"/>
    </row>
    <row r="48" spans="2:5">
      <c r="B48" s="126"/>
      <c r="C48" s="126"/>
      <c r="D48" s="126"/>
      <c r="E48" s="126"/>
    </row>
    <row r="49" spans="2:5">
      <c r="B49" s="126"/>
      <c r="C49" s="126"/>
      <c r="D49" s="126"/>
      <c r="E49" s="126"/>
    </row>
    <row r="50" spans="2:5">
      <c r="B50" s="126"/>
      <c r="C50" s="126"/>
      <c r="D50" s="126"/>
      <c r="E50" s="126"/>
    </row>
    <row r="51" spans="2:5">
      <c r="B51" s="126"/>
      <c r="C51" s="126"/>
      <c r="D51" s="126"/>
      <c r="E51" s="126"/>
    </row>
    <row r="52" spans="2:5">
      <c r="B52" s="126"/>
      <c r="C52" s="126"/>
      <c r="D52" s="126"/>
      <c r="E52" s="126"/>
    </row>
    <row r="53" spans="2:5">
      <c r="B53" s="126"/>
      <c r="C53" s="126"/>
      <c r="D53" s="126"/>
      <c r="E53" s="126"/>
    </row>
    <row r="54" spans="2:5">
      <c r="B54" s="126"/>
      <c r="C54" s="126"/>
      <c r="D54" s="126"/>
      <c r="E54" s="126"/>
    </row>
    <row r="55" spans="2:5">
      <c r="B55" s="126"/>
      <c r="C55" s="126"/>
      <c r="D55" s="126"/>
      <c r="E55" s="126"/>
    </row>
    <row r="56" spans="2:5">
      <c r="B56" s="126"/>
      <c r="C56" s="126"/>
      <c r="D56" s="126"/>
      <c r="E56" s="126"/>
    </row>
    <row r="57" spans="2:5">
      <c r="B57" s="126"/>
      <c r="C57" s="126"/>
      <c r="D57" s="126"/>
      <c r="E57" s="126"/>
    </row>
    <row r="58" spans="2:5">
      <c r="B58" s="126"/>
      <c r="C58" s="126"/>
      <c r="D58" s="126"/>
      <c r="E58" s="126"/>
    </row>
    <row r="59" spans="2:5">
      <c r="B59" s="126"/>
      <c r="C59" s="126"/>
      <c r="D59" s="126"/>
      <c r="E59" s="126"/>
    </row>
    <row r="60" spans="2:5">
      <c r="B60" s="126"/>
      <c r="C60" s="126"/>
      <c r="D60" s="126"/>
      <c r="E60" s="126"/>
    </row>
    <row r="61" spans="2:5">
      <c r="B61" s="126"/>
      <c r="C61" s="126"/>
      <c r="D61" s="126"/>
      <c r="E61" s="126"/>
    </row>
    <row r="62" spans="2:5">
      <c r="B62" s="126"/>
      <c r="C62" s="126"/>
      <c r="D62" s="126"/>
      <c r="E62" s="126"/>
    </row>
    <row r="63" spans="2:5">
      <c r="B63" s="126"/>
      <c r="C63" s="126"/>
      <c r="D63" s="126"/>
      <c r="E63" s="126"/>
    </row>
    <row r="64" spans="2:5">
      <c r="B64" s="126"/>
      <c r="C64" s="126"/>
      <c r="D64" s="126"/>
      <c r="E64" s="126"/>
    </row>
    <row r="65" spans="2:5">
      <c r="B65" s="126"/>
      <c r="C65" s="126"/>
      <c r="D65" s="126"/>
      <c r="E65" s="126"/>
    </row>
    <row r="66" spans="2:5">
      <c r="B66" s="126"/>
      <c r="C66" s="126"/>
      <c r="D66" s="126"/>
      <c r="E66" s="126"/>
    </row>
    <row r="67" spans="2:5">
      <c r="B67" s="126"/>
      <c r="C67" s="126"/>
      <c r="D67" s="126"/>
      <c r="E67" s="126"/>
    </row>
    <row r="68" spans="2:5">
      <c r="B68" s="126"/>
      <c r="C68" s="126"/>
      <c r="D68" s="126"/>
      <c r="E68" s="126"/>
    </row>
    <row r="69" spans="2:5">
      <c r="B69" s="126"/>
      <c r="C69" s="126"/>
      <c r="D69" s="126"/>
      <c r="E69" s="126"/>
    </row>
    <row r="70" spans="2:5">
      <c r="B70" s="126"/>
      <c r="C70" s="126"/>
      <c r="D70" s="126"/>
      <c r="E70" s="126"/>
    </row>
    <row r="71" spans="2:5">
      <c r="B71" s="126"/>
      <c r="C71" s="126"/>
      <c r="D71" s="126"/>
      <c r="E71" s="126"/>
    </row>
    <row r="72" spans="2:5">
      <c r="B72" s="126"/>
      <c r="C72" s="126"/>
      <c r="D72" s="126"/>
      <c r="E72" s="126"/>
    </row>
    <row r="73" spans="2:5">
      <c r="B73" s="126"/>
      <c r="C73" s="126"/>
      <c r="D73" s="126"/>
      <c r="E73" s="126"/>
    </row>
    <row r="74" spans="2:5">
      <c r="B74" s="126"/>
      <c r="C74" s="126"/>
      <c r="D74" s="126"/>
      <c r="E74" s="126"/>
    </row>
    <row r="75" spans="2:5">
      <c r="B75" s="126"/>
      <c r="C75" s="126"/>
      <c r="D75" s="126"/>
      <c r="E75" s="126"/>
    </row>
    <row r="76" spans="2:5">
      <c r="B76" s="126"/>
      <c r="C76" s="126"/>
      <c r="D76" s="126"/>
      <c r="E76" s="126"/>
    </row>
    <row r="77" spans="2:5">
      <c r="B77" s="126"/>
      <c r="C77" s="126"/>
      <c r="D77" s="126"/>
      <c r="E77" s="126"/>
    </row>
    <row r="78" spans="2:5">
      <c r="B78" s="126"/>
      <c r="C78" s="126"/>
      <c r="D78" s="126"/>
      <c r="E78" s="126"/>
    </row>
    <row r="79" spans="2:5">
      <c r="B79" s="126"/>
      <c r="C79" s="126"/>
      <c r="D79" s="126"/>
      <c r="E79" s="126"/>
    </row>
    <row r="80" spans="2:5">
      <c r="B80" s="126"/>
      <c r="C80" s="126"/>
      <c r="D80" s="126"/>
      <c r="E80" s="126"/>
    </row>
    <row r="81" spans="2:5">
      <c r="B81" s="126"/>
      <c r="C81" s="126"/>
      <c r="D81" s="126"/>
      <c r="E81" s="126"/>
    </row>
    <row r="82" spans="2:5">
      <c r="B82" s="126"/>
      <c r="C82" s="126"/>
      <c r="D82" s="126"/>
      <c r="E82" s="126"/>
    </row>
  </sheetData>
  <sheetProtection algorithmName="SHA-512" hashValue="6ZqdRXtTe57CL9N977QNb0eJmjU0q6Tahaal6YRd4zcMDzuPnSEa7jKTNsm5JF3bS9Z19WEDzcV17WP1EEicZQ==" saltValue="yu1LWRkg0IkxUU85UJ7Zs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EC9B5-DE2E-4E36-89BE-6FC83A295329}">
  <sheetPr>
    <tabColor theme="8" tint="0.79998168889431442"/>
  </sheetPr>
  <dimension ref="A1:M126"/>
  <sheetViews>
    <sheetView topLeftCell="A19" workbookViewId="0">
      <selection activeCell="G45" sqref="G45"/>
    </sheetView>
  </sheetViews>
  <sheetFormatPr defaultColWidth="10.28515625" defaultRowHeight="13.5"/>
  <cols>
    <col min="1" max="1" width="10.28515625" style="5"/>
    <col min="2" max="2" width="61.28515625" style="5" customWidth="1"/>
    <col min="3" max="3" width="16.5703125" style="5" customWidth="1"/>
    <col min="4" max="4" width="20.140625" style="5" customWidth="1"/>
    <col min="5" max="5" width="14.42578125" style="5" customWidth="1"/>
    <col min="6" max="6" width="9.28515625" style="5" customWidth="1"/>
    <col min="7" max="7" width="14.42578125" style="5" customWidth="1"/>
    <col min="8" max="8" width="27" style="5" customWidth="1"/>
    <col min="9" max="9" width="21.5703125" style="5" customWidth="1"/>
    <col min="10" max="11" width="10.28515625" style="5"/>
    <col min="12" max="12" width="15" style="5" customWidth="1"/>
    <col min="13" max="16384" width="10.28515625" style="5"/>
  </cols>
  <sheetData>
    <row r="1" spans="1:13">
      <c r="A1" s="1"/>
      <c r="B1" s="1"/>
      <c r="C1" s="115"/>
      <c r="D1" s="1"/>
      <c r="E1" s="1"/>
      <c r="F1" s="1"/>
      <c r="G1" s="1"/>
      <c r="H1" s="1"/>
      <c r="I1" s="1"/>
      <c r="J1" s="1"/>
      <c r="K1" s="1"/>
      <c r="L1" s="1"/>
      <c r="M1" s="1"/>
    </row>
    <row r="2" spans="1:13">
      <c r="A2" s="1"/>
      <c r="B2" s="1"/>
      <c r="C2" s="115"/>
      <c r="D2" s="1"/>
      <c r="E2" s="1"/>
      <c r="F2" s="1"/>
      <c r="G2" s="1"/>
      <c r="H2" s="1"/>
      <c r="I2" s="1"/>
      <c r="J2" s="1"/>
      <c r="K2" s="1"/>
      <c r="L2" s="1"/>
      <c r="M2" s="1"/>
    </row>
    <row r="3" spans="1:13">
      <c r="A3" s="1"/>
      <c r="B3" s="1"/>
      <c r="C3" s="115"/>
      <c r="D3" s="1"/>
      <c r="E3" s="1"/>
      <c r="F3" s="1"/>
      <c r="G3" s="1"/>
      <c r="H3" s="1"/>
      <c r="I3" s="1"/>
      <c r="J3" s="1"/>
      <c r="K3" s="1"/>
      <c r="L3" s="1"/>
      <c r="M3" s="1"/>
    </row>
    <row r="4" spans="1:13">
      <c r="A4" s="1"/>
      <c r="B4" s="116" t="s">
        <v>104</v>
      </c>
      <c r="C4" s="117">
        <v>45576</v>
      </c>
      <c r="D4" s="1"/>
      <c r="E4" s="1"/>
      <c r="F4" s="1"/>
      <c r="G4" s="1"/>
      <c r="H4" s="1"/>
      <c r="I4" s="1"/>
      <c r="J4" s="1"/>
      <c r="K4" s="1"/>
      <c r="L4" s="1"/>
      <c r="M4" s="1"/>
    </row>
    <row r="5" spans="1:13">
      <c r="A5" s="1"/>
      <c r="B5" s="1"/>
      <c r="C5" s="1"/>
      <c r="D5" s="1"/>
      <c r="E5" s="1"/>
      <c r="F5" s="1"/>
      <c r="G5" s="1"/>
      <c r="H5" s="1"/>
      <c r="I5" s="1"/>
      <c r="J5" s="1"/>
      <c r="K5" s="1"/>
      <c r="L5" s="1"/>
      <c r="M5" s="1"/>
    </row>
    <row r="6" spans="1:13" ht="83.25">
      <c r="A6" s="1"/>
      <c r="B6" s="118" t="s">
        <v>137</v>
      </c>
      <c r="C6" s="119" t="s">
        <v>111</v>
      </c>
      <c r="D6" s="119" t="s">
        <v>135</v>
      </c>
      <c r="E6" s="119" t="s">
        <v>136</v>
      </c>
      <c r="F6" s="155" t="s">
        <v>134</v>
      </c>
      <c r="G6" s="155"/>
      <c r="H6" s="120" t="s">
        <v>112</v>
      </c>
      <c r="I6" s="120" t="s">
        <v>22</v>
      </c>
      <c r="J6" s="1"/>
      <c r="K6" s="1"/>
      <c r="M6" s="1"/>
    </row>
    <row r="7" spans="1:13">
      <c r="A7" s="1"/>
      <c r="B7" s="1"/>
      <c r="C7" s="1"/>
      <c r="D7" s="1"/>
      <c r="E7" s="1"/>
      <c r="F7" s="121" t="s">
        <v>113</v>
      </c>
      <c r="G7" s="121" t="s">
        <v>114</v>
      </c>
      <c r="H7" s="122"/>
      <c r="I7" s="1"/>
      <c r="J7" s="1"/>
      <c r="K7" s="1"/>
      <c r="M7" s="1"/>
    </row>
    <row r="8" spans="1:13">
      <c r="A8" s="1"/>
      <c r="B8" s="123" t="s">
        <v>24</v>
      </c>
      <c r="C8" s="123"/>
      <c r="D8" s="123"/>
      <c r="E8" s="123"/>
      <c r="F8" s="123"/>
      <c r="G8" s="123"/>
      <c r="H8" s="124"/>
      <c r="I8" s="125"/>
      <c r="J8" s="1"/>
      <c r="K8" s="1"/>
      <c r="M8" s="1"/>
    </row>
    <row r="9" spans="1:13">
      <c r="A9" s="1"/>
      <c r="B9" s="126" t="s">
        <v>25</v>
      </c>
      <c r="C9" s="127">
        <v>3.0000000000000001E-3</v>
      </c>
      <c r="D9" s="127">
        <v>1.8E-3</v>
      </c>
      <c r="E9" s="127">
        <f>+C9+D9</f>
        <v>4.8000000000000004E-3</v>
      </c>
      <c r="F9" s="128">
        <v>0</v>
      </c>
      <c r="G9" s="128">
        <v>0</v>
      </c>
      <c r="H9" s="4" t="s">
        <v>115</v>
      </c>
      <c r="I9" s="1" t="s">
        <v>26</v>
      </c>
      <c r="J9" s="1"/>
      <c r="K9" s="1"/>
      <c r="M9" s="1"/>
    </row>
    <row r="10" spans="1:13">
      <c r="A10" s="1"/>
      <c r="B10" s="126" t="s">
        <v>27</v>
      </c>
      <c r="C10" s="127">
        <v>3.0000000000000001E-3</v>
      </c>
      <c r="D10" s="129">
        <v>1.2999999999999999E-3</v>
      </c>
      <c r="E10" s="127">
        <f t="shared" ref="E10:E48" si="0">+C10+D10</f>
        <v>4.3E-3</v>
      </c>
      <c r="F10" s="128">
        <v>8.0000000000000004E-4</v>
      </c>
      <c r="G10" s="128">
        <v>1.6999999999999999E-3</v>
      </c>
      <c r="H10" s="4" t="s">
        <v>115</v>
      </c>
      <c r="I10" s="1" t="s">
        <v>28</v>
      </c>
      <c r="J10" s="1"/>
      <c r="K10" s="1"/>
      <c r="M10" s="1"/>
    </row>
    <row r="11" spans="1:13">
      <c r="A11" s="1"/>
      <c r="B11" s="126" t="s">
        <v>29</v>
      </c>
      <c r="C11" s="127">
        <v>3.0000000000000001E-3</v>
      </c>
      <c r="D11" s="127">
        <v>1.8E-3</v>
      </c>
      <c r="E11" s="127">
        <f t="shared" si="0"/>
        <v>4.8000000000000004E-3</v>
      </c>
      <c r="F11" s="128">
        <v>1E-3</v>
      </c>
      <c r="G11" s="128">
        <v>1E-3</v>
      </c>
      <c r="H11" s="4" t="s">
        <v>115</v>
      </c>
      <c r="I11" s="1" t="s">
        <v>30</v>
      </c>
      <c r="J11" s="1"/>
      <c r="K11" s="1"/>
      <c r="M11" s="1"/>
    </row>
    <row r="12" spans="1:13">
      <c r="A12" s="1"/>
      <c r="B12" s="126" t="s">
        <v>31</v>
      </c>
      <c r="C12" s="127">
        <v>3.0000000000000001E-3</v>
      </c>
      <c r="D12" s="127">
        <v>3.8E-3</v>
      </c>
      <c r="E12" s="127">
        <f t="shared" si="0"/>
        <v>6.8000000000000005E-3</v>
      </c>
      <c r="F12" s="128" t="s">
        <v>115</v>
      </c>
      <c r="G12" s="128">
        <v>1E-3</v>
      </c>
      <c r="H12" s="4" t="s">
        <v>115</v>
      </c>
      <c r="I12" s="1" t="str">
        <f>'[1]LifeGoals fee calculator'!J16</f>
        <v>OVS2591AU</v>
      </c>
      <c r="J12" s="1"/>
      <c r="K12" s="1"/>
      <c r="M12" s="1"/>
    </row>
    <row r="13" spans="1:13">
      <c r="A13" s="1"/>
      <c r="B13" s="126" t="s">
        <v>33</v>
      </c>
      <c r="C13" s="127">
        <v>3.0000000000000001E-3</v>
      </c>
      <c r="D13" s="127">
        <v>5.3E-3</v>
      </c>
      <c r="E13" s="127">
        <f t="shared" si="0"/>
        <v>8.3000000000000001E-3</v>
      </c>
      <c r="F13" s="128" t="s">
        <v>115</v>
      </c>
      <c r="G13" s="128">
        <v>1E-3</v>
      </c>
      <c r="H13" s="4" t="s">
        <v>115</v>
      </c>
      <c r="I13" s="1" t="str">
        <f>'[1]LifeGoals fee calculator'!J17</f>
        <v>OVS1514AU</v>
      </c>
      <c r="J13" s="1"/>
      <c r="K13" s="1"/>
      <c r="M13" s="1"/>
    </row>
    <row r="14" spans="1:13">
      <c r="A14" s="1"/>
      <c r="B14" s="130" t="s">
        <v>35</v>
      </c>
      <c r="C14" s="131"/>
      <c r="D14" s="131"/>
      <c r="E14" s="131"/>
      <c r="F14" s="132"/>
      <c r="G14" s="132"/>
      <c r="H14" s="132"/>
      <c r="I14" s="133"/>
      <c r="J14" s="1"/>
      <c r="K14" s="1"/>
      <c r="M14" s="1"/>
    </row>
    <row r="15" spans="1:13">
      <c r="A15" s="1"/>
      <c r="B15" s="126" t="s">
        <v>36</v>
      </c>
      <c r="C15" s="127">
        <v>3.0000000000000001E-3</v>
      </c>
      <c r="D15" s="127">
        <v>2E-3</v>
      </c>
      <c r="E15" s="127">
        <f t="shared" si="0"/>
        <v>5.0000000000000001E-3</v>
      </c>
      <c r="F15" s="128">
        <v>1E-3</v>
      </c>
      <c r="G15" s="128">
        <v>1E-3</v>
      </c>
      <c r="H15" s="4" t="s">
        <v>115</v>
      </c>
      <c r="I15" s="1" t="s">
        <v>37</v>
      </c>
      <c r="J15" s="1"/>
      <c r="K15" s="1"/>
      <c r="M15" s="1"/>
    </row>
    <row r="16" spans="1:13">
      <c r="A16" s="1"/>
      <c r="B16" s="126" t="s">
        <v>38</v>
      </c>
      <c r="C16" s="127">
        <v>3.0000000000000001E-3</v>
      </c>
      <c r="D16" s="127">
        <v>6.1000000000000004E-3</v>
      </c>
      <c r="E16" s="127">
        <f t="shared" si="0"/>
        <v>9.1000000000000004E-3</v>
      </c>
      <c r="F16" s="128">
        <v>1.8E-3</v>
      </c>
      <c r="G16" s="128">
        <v>1.6999999999999999E-3</v>
      </c>
      <c r="H16" s="4" t="s">
        <v>115</v>
      </c>
      <c r="I16" s="1" t="s">
        <v>39</v>
      </c>
      <c r="J16" s="1"/>
      <c r="K16" s="1"/>
      <c r="M16" s="1"/>
    </row>
    <row r="17" spans="1:13">
      <c r="A17" s="1"/>
      <c r="B17" s="126" t="s">
        <v>40</v>
      </c>
      <c r="C17" s="127">
        <v>3.0000000000000001E-3</v>
      </c>
      <c r="D17" s="127">
        <v>6.4999999999999997E-3</v>
      </c>
      <c r="E17" s="127">
        <f t="shared" si="0"/>
        <v>9.4999999999999998E-3</v>
      </c>
      <c r="F17" s="128">
        <v>1E-3</v>
      </c>
      <c r="G17" s="128">
        <v>1E-3</v>
      </c>
      <c r="H17" s="4" t="s">
        <v>115</v>
      </c>
      <c r="I17" s="1" t="s">
        <v>41</v>
      </c>
      <c r="J17" s="1"/>
      <c r="K17" s="1"/>
      <c r="M17" s="1"/>
    </row>
    <row r="18" spans="1:13">
      <c r="A18" s="1"/>
      <c r="B18" s="126" t="s">
        <v>42</v>
      </c>
      <c r="C18" s="127">
        <v>3.0000000000000001E-3</v>
      </c>
      <c r="D18" s="127">
        <v>6.0000000000000001E-3</v>
      </c>
      <c r="E18" s="127">
        <f t="shared" si="0"/>
        <v>9.0000000000000011E-3</v>
      </c>
      <c r="F18" s="128">
        <v>1.4E-3</v>
      </c>
      <c r="G18" s="128">
        <v>1.4E-3</v>
      </c>
      <c r="H18" s="4" t="s">
        <v>115</v>
      </c>
      <c r="I18" s="1" t="str">
        <f>'[1]LifeGoals fee calculator'!J22</f>
        <v>OVS1810AU</v>
      </c>
      <c r="J18" s="1"/>
      <c r="K18" s="1"/>
      <c r="M18" s="1"/>
    </row>
    <row r="19" spans="1:13">
      <c r="A19" s="1"/>
      <c r="B19" s="126" t="s">
        <v>44</v>
      </c>
      <c r="C19" s="127">
        <v>3.0000000000000001E-3</v>
      </c>
      <c r="D19" s="127">
        <v>4.1000000000000003E-3</v>
      </c>
      <c r="E19" s="127">
        <f t="shared" si="0"/>
        <v>7.1000000000000004E-3</v>
      </c>
      <c r="F19" s="128">
        <v>1E-3</v>
      </c>
      <c r="G19" s="128">
        <v>1E-3</v>
      </c>
      <c r="H19" s="4"/>
      <c r="I19" s="1" t="s">
        <v>45</v>
      </c>
      <c r="J19" s="1"/>
      <c r="K19" s="1"/>
      <c r="M19" s="1"/>
    </row>
    <row r="20" spans="1:13">
      <c r="A20" s="1"/>
      <c r="B20" s="134" t="s">
        <v>46</v>
      </c>
      <c r="C20" s="135"/>
      <c r="D20" s="135"/>
      <c r="E20" s="135"/>
      <c r="F20" s="136"/>
      <c r="G20" s="136"/>
      <c r="H20" s="136"/>
      <c r="I20" s="133"/>
      <c r="J20" s="1"/>
      <c r="K20" s="1"/>
      <c r="M20" s="1"/>
    </row>
    <row r="21" spans="1:13">
      <c r="A21" s="1"/>
      <c r="B21" s="126" t="s">
        <v>47</v>
      </c>
      <c r="C21" s="127">
        <v>3.0000000000000001E-3</v>
      </c>
      <c r="D21" s="127">
        <v>2E-3</v>
      </c>
      <c r="E21" s="127">
        <f t="shared" si="0"/>
        <v>5.0000000000000001E-3</v>
      </c>
      <c r="F21" s="128">
        <v>8.9999999999999998E-4</v>
      </c>
      <c r="G21" s="128">
        <v>8.9999999999999998E-4</v>
      </c>
      <c r="H21" s="4" t="s">
        <v>115</v>
      </c>
      <c r="I21" s="1" t="s">
        <v>48</v>
      </c>
      <c r="J21" s="1"/>
      <c r="K21" s="1"/>
      <c r="M21" s="1"/>
    </row>
    <row r="22" spans="1:13">
      <c r="A22" s="1"/>
      <c r="B22" s="126" t="s">
        <v>49</v>
      </c>
      <c r="C22" s="127">
        <v>3.0000000000000001E-3</v>
      </c>
      <c r="D22" s="127">
        <v>2E-3</v>
      </c>
      <c r="E22" s="127">
        <f t="shared" si="0"/>
        <v>5.0000000000000001E-3</v>
      </c>
      <c r="F22" s="128">
        <v>8.0000000000000004E-4</v>
      </c>
      <c r="G22" s="128">
        <v>8.0000000000000004E-4</v>
      </c>
      <c r="H22" s="4" t="s">
        <v>115</v>
      </c>
      <c r="I22" s="1" t="s">
        <v>48</v>
      </c>
      <c r="J22" s="1"/>
      <c r="K22" s="1"/>
      <c r="M22" s="1"/>
    </row>
    <row r="23" spans="1:13">
      <c r="A23" s="1"/>
      <c r="B23" s="126" t="s">
        <v>50</v>
      </c>
      <c r="C23" s="127">
        <v>3.0000000000000001E-3</v>
      </c>
      <c r="D23" s="127">
        <v>2.7000000000000001E-3</v>
      </c>
      <c r="E23" s="127">
        <f t="shared" si="0"/>
        <v>5.7000000000000002E-3</v>
      </c>
      <c r="F23" s="128">
        <v>1E-3</v>
      </c>
      <c r="G23" s="128">
        <v>1E-3</v>
      </c>
      <c r="H23" s="4" t="s">
        <v>115</v>
      </c>
      <c r="I23" s="1" t="s">
        <v>51</v>
      </c>
      <c r="J23" s="1"/>
      <c r="K23" s="1"/>
      <c r="M23" s="1"/>
    </row>
    <row r="24" spans="1:13">
      <c r="A24" s="1"/>
      <c r="B24" s="126" t="s">
        <v>52</v>
      </c>
      <c r="C24" s="127">
        <v>3.0000000000000001E-3</v>
      </c>
      <c r="D24" s="127">
        <v>5.4000000000000003E-3</v>
      </c>
      <c r="E24" s="127">
        <f t="shared" si="0"/>
        <v>8.4000000000000012E-3</v>
      </c>
      <c r="F24" s="128">
        <v>1E-3</v>
      </c>
      <c r="G24" s="128">
        <v>1E-3</v>
      </c>
      <c r="H24" s="4" t="s">
        <v>115</v>
      </c>
      <c r="I24" s="1" t="s">
        <v>53</v>
      </c>
      <c r="J24" s="1"/>
      <c r="K24" s="1"/>
      <c r="M24" s="1"/>
    </row>
    <row r="25" spans="1:13">
      <c r="A25" s="1"/>
      <c r="B25" s="126" t="s">
        <v>54</v>
      </c>
      <c r="C25" s="127">
        <v>3.0000000000000001E-3</v>
      </c>
      <c r="D25" s="127">
        <v>5.7000000000000002E-3</v>
      </c>
      <c r="E25" s="127">
        <f t="shared" si="0"/>
        <v>8.6999999999999994E-3</v>
      </c>
      <c r="F25" s="128">
        <v>8.9999999999999998E-4</v>
      </c>
      <c r="G25" s="128">
        <v>8.9999999999999998E-4</v>
      </c>
      <c r="H25" s="4" t="s">
        <v>115</v>
      </c>
      <c r="I25" s="1" t="s">
        <v>55</v>
      </c>
      <c r="J25" s="1"/>
      <c r="K25" s="1"/>
      <c r="M25" s="1"/>
    </row>
    <row r="26" spans="1:13">
      <c r="A26" s="1"/>
      <c r="B26" s="126" t="s">
        <v>56</v>
      </c>
      <c r="C26" s="127">
        <v>3.0000000000000001E-3</v>
      </c>
      <c r="D26" s="127">
        <v>6.7000000000000002E-3</v>
      </c>
      <c r="E26" s="127">
        <f t="shared" si="0"/>
        <v>9.7000000000000003E-3</v>
      </c>
      <c r="F26" s="128">
        <v>1.9E-3</v>
      </c>
      <c r="G26" s="128">
        <v>1.6999999999999999E-3</v>
      </c>
      <c r="H26" s="4" t="s">
        <v>115</v>
      </c>
      <c r="I26" s="1" t="s">
        <v>57</v>
      </c>
      <c r="J26" s="1"/>
      <c r="K26" s="1"/>
      <c r="M26" s="1"/>
    </row>
    <row r="27" spans="1:13">
      <c r="A27" s="1"/>
      <c r="B27" s="126" t="s">
        <v>58</v>
      </c>
      <c r="C27" s="127">
        <v>3.0000000000000001E-3</v>
      </c>
      <c r="D27" s="127">
        <v>6.0000000000000001E-3</v>
      </c>
      <c r="E27" s="127">
        <f t="shared" si="0"/>
        <v>9.0000000000000011E-3</v>
      </c>
      <c r="F27" s="128">
        <v>1E-3</v>
      </c>
      <c r="G27" s="128">
        <v>1E-3</v>
      </c>
      <c r="H27" s="4" t="s">
        <v>115</v>
      </c>
      <c r="I27" s="1" t="s">
        <v>59</v>
      </c>
      <c r="J27" s="1"/>
      <c r="K27" s="1"/>
      <c r="M27" s="1"/>
    </row>
    <row r="28" spans="1:13">
      <c r="A28" s="1"/>
      <c r="B28" s="126" t="s">
        <v>60</v>
      </c>
      <c r="C28" s="127">
        <v>3.0000000000000001E-3</v>
      </c>
      <c r="D28" s="127">
        <v>6.7999999999999996E-3</v>
      </c>
      <c r="E28" s="127">
        <f t="shared" si="0"/>
        <v>9.7999999999999997E-3</v>
      </c>
      <c r="F28" s="128">
        <v>2E-3</v>
      </c>
      <c r="G28" s="128">
        <v>2E-3</v>
      </c>
      <c r="H28" s="4" t="s">
        <v>115</v>
      </c>
      <c r="I28" s="1" t="s">
        <v>61</v>
      </c>
      <c r="J28" s="1"/>
      <c r="K28" s="1"/>
      <c r="M28" s="1"/>
    </row>
    <row r="29" spans="1:13">
      <c r="A29" s="1"/>
      <c r="B29" s="126" t="s">
        <v>62</v>
      </c>
      <c r="C29" s="127">
        <v>3.0000000000000001E-3</v>
      </c>
      <c r="D29" s="127">
        <v>7.6E-3</v>
      </c>
      <c r="E29" s="127">
        <f t="shared" si="0"/>
        <v>1.06E-2</v>
      </c>
      <c r="F29" s="128">
        <v>3.5000000000000001E-3</v>
      </c>
      <c r="G29" s="128">
        <v>3.5000000000000001E-3</v>
      </c>
      <c r="H29" s="4" t="s">
        <v>115</v>
      </c>
      <c r="I29" s="1" t="s">
        <v>63</v>
      </c>
      <c r="J29" s="1"/>
      <c r="K29" s="1"/>
      <c r="M29" s="1"/>
    </row>
    <row r="30" spans="1:13">
      <c r="A30" s="1"/>
      <c r="B30" s="134" t="s">
        <v>64</v>
      </c>
      <c r="C30" s="135"/>
      <c r="D30" s="135"/>
      <c r="E30" s="135"/>
      <c r="F30" s="136"/>
      <c r="G30" s="136"/>
      <c r="H30" s="136"/>
      <c r="I30" s="133"/>
      <c r="J30" s="1"/>
      <c r="K30" s="1"/>
      <c r="M30" s="1"/>
    </row>
    <row r="31" spans="1:13">
      <c r="A31" s="1"/>
      <c r="B31" s="126" t="s">
        <v>65</v>
      </c>
      <c r="C31" s="127">
        <v>3.0000000000000001E-3</v>
      </c>
      <c r="D31" s="127">
        <v>1.1000000000000001E-3</v>
      </c>
      <c r="E31" s="127">
        <f t="shared" si="0"/>
        <v>4.1000000000000003E-3</v>
      </c>
      <c r="F31" s="128">
        <v>5.0000000000000001E-4</v>
      </c>
      <c r="G31" s="128">
        <v>5.0000000000000001E-4</v>
      </c>
      <c r="H31" s="4" t="s">
        <v>115</v>
      </c>
      <c r="I31" s="1" t="s">
        <v>66</v>
      </c>
      <c r="J31" s="1"/>
      <c r="K31" s="1"/>
      <c r="M31" s="1"/>
    </row>
    <row r="32" spans="1:13">
      <c r="A32" s="1"/>
      <c r="B32" s="126" t="s">
        <v>67</v>
      </c>
      <c r="C32" s="127">
        <v>3.0000000000000001E-3</v>
      </c>
      <c r="D32" s="127">
        <v>3.8999999999999998E-3</v>
      </c>
      <c r="E32" s="127">
        <f t="shared" si="0"/>
        <v>6.8999999999999999E-3</v>
      </c>
      <c r="F32" s="128">
        <v>2.5000000000000001E-3</v>
      </c>
      <c r="G32" s="128">
        <v>2.5000000000000001E-3</v>
      </c>
      <c r="H32" s="4" t="s">
        <v>115</v>
      </c>
      <c r="I32" s="1" t="s">
        <v>68</v>
      </c>
      <c r="J32" s="1"/>
      <c r="K32" s="1"/>
      <c r="M32" s="1"/>
    </row>
    <row r="33" spans="1:13">
      <c r="A33" s="1"/>
      <c r="B33" s="126" t="s">
        <v>69</v>
      </c>
      <c r="C33" s="127">
        <v>3.0000000000000001E-3</v>
      </c>
      <c r="D33" s="127">
        <v>6.3E-3</v>
      </c>
      <c r="E33" s="127">
        <f t="shared" si="0"/>
        <v>9.2999999999999992E-3</v>
      </c>
      <c r="F33" s="128">
        <v>2.5000000000000001E-3</v>
      </c>
      <c r="G33" s="128">
        <v>2.5000000000000001E-3</v>
      </c>
      <c r="H33" s="137" t="s">
        <v>116</v>
      </c>
      <c r="I33" s="1" t="s">
        <v>70</v>
      </c>
      <c r="J33" s="1"/>
      <c r="K33" s="1"/>
      <c r="M33" s="1"/>
    </row>
    <row r="34" spans="1:13">
      <c r="A34" s="1"/>
      <c r="B34" s="126" t="s">
        <v>71</v>
      </c>
      <c r="C34" s="127">
        <v>3.0000000000000001E-3</v>
      </c>
      <c r="D34" s="127">
        <v>6.3E-3</v>
      </c>
      <c r="E34" s="127">
        <f t="shared" si="0"/>
        <v>9.2999999999999992E-3</v>
      </c>
      <c r="F34" s="128">
        <v>1.5E-3</v>
      </c>
      <c r="G34" s="128">
        <v>1.5E-3</v>
      </c>
      <c r="H34" s="137" t="s">
        <v>116</v>
      </c>
      <c r="I34" s="1" t="s">
        <v>72</v>
      </c>
      <c r="J34" s="1"/>
      <c r="K34" s="1"/>
      <c r="M34" s="1"/>
    </row>
    <row r="35" spans="1:13">
      <c r="A35" s="1"/>
      <c r="B35" s="126" t="s">
        <v>73</v>
      </c>
      <c r="C35" s="127">
        <v>3.0000000000000001E-3</v>
      </c>
      <c r="D35" s="127">
        <v>5.5999999999999999E-3</v>
      </c>
      <c r="E35" s="127">
        <f t="shared" si="0"/>
        <v>8.6E-3</v>
      </c>
      <c r="F35" s="128">
        <v>1E-3</v>
      </c>
      <c r="G35" s="128">
        <v>1E-3</v>
      </c>
      <c r="H35" s="4" t="s">
        <v>115</v>
      </c>
      <c r="I35" s="1" t="s">
        <v>74</v>
      </c>
      <c r="J35" s="1"/>
      <c r="K35" s="1"/>
      <c r="M35" s="1"/>
    </row>
    <row r="36" spans="1:13">
      <c r="A36" s="1"/>
      <c r="B36" s="126" t="s">
        <v>75</v>
      </c>
      <c r="C36" s="127">
        <v>3.0000000000000001E-3</v>
      </c>
      <c r="D36" s="127">
        <v>8.3999999999999995E-3</v>
      </c>
      <c r="E36" s="127">
        <f t="shared" si="0"/>
        <v>1.14E-2</v>
      </c>
      <c r="F36" s="128">
        <v>2.5000000000000001E-3</v>
      </c>
      <c r="G36" s="128">
        <v>2.5000000000000001E-3</v>
      </c>
      <c r="H36" s="4" t="s">
        <v>115</v>
      </c>
      <c r="I36" s="1" t="s">
        <v>76</v>
      </c>
      <c r="J36" s="1"/>
      <c r="K36" s="1"/>
      <c r="M36" s="1"/>
    </row>
    <row r="37" spans="1:13">
      <c r="A37" s="1"/>
      <c r="B37" s="126" t="s">
        <v>77</v>
      </c>
      <c r="C37" s="127">
        <v>3.0000000000000001E-3</v>
      </c>
      <c r="D37" s="127">
        <v>6.7000000000000002E-3</v>
      </c>
      <c r="E37" s="127">
        <f t="shared" si="0"/>
        <v>9.7000000000000003E-3</v>
      </c>
      <c r="F37" s="128">
        <v>2E-3</v>
      </c>
      <c r="G37" s="128">
        <v>2E-3</v>
      </c>
      <c r="H37" s="137" t="s">
        <v>116</v>
      </c>
      <c r="I37" s="1" t="str">
        <f>'[1]LifeGoals fee calculator'!J35</f>
        <v>OVS2419AU</v>
      </c>
      <c r="J37" s="1"/>
      <c r="K37" s="1"/>
      <c r="M37" s="1"/>
    </row>
    <row r="38" spans="1:13">
      <c r="A38" s="1"/>
      <c r="B38" s="126" t="s">
        <v>79</v>
      </c>
      <c r="C38" s="127">
        <v>3.0000000000000001E-3</v>
      </c>
      <c r="D38" s="127">
        <v>6.7000000000000002E-3</v>
      </c>
      <c r="E38" s="127">
        <f t="shared" si="0"/>
        <v>9.7000000000000003E-3</v>
      </c>
      <c r="F38" s="128">
        <v>2E-3</v>
      </c>
      <c r="G38" s="128">
        <v>2E-3</v>
      </c>
      <c r="H38" s="4" t="s">
        <v>115</v>
      </c>
      <c r="I38" s="1" t="str">
        <f>'[1]LifeGoals fee calculator'!J36</f>
        <v>OVS9577AU</v>
      </c>
      <c r="J38" s="1"/>
      <c r="K38" s="1"/>
      <c r="M38" s="1"/>
    </row>
    <row r="39" spans="1:13">
      <c r="A39" s="1"/>
      <c r="B39" s="134" t="s">
        <v>81</v>
      </c>
      <c r="C39" s="138"/>
      <c r="D39" s="138"/>
      <c r="E39" s="138"/>
      <c r="F39" s="139"/>
      <c r="G39" s="139"/>
      <c r="H39" s="139"/>
      <c r="I39" s="133"/>
      <c r="J39" s="1"/>
      <c r="K39" s="1"/>
      <c r="M39" s="1"/>
    </row>
    <row r="40" spans="1:13">
      <c r="A40" s="1"/>
      <c r="B40" s="140" t="s">
        <v>82</v>
      </c>
      <c r="C40" s="127">
        <v>3.0000000000000001E-3</v>
      </c>
      <c r="D40" s="127">
        <v>1.2999999999999999E-3</v>
      </c>
      <c r="E40" s="127">
        <f t="shared" si="0"/>
        <v>4.3E-3</v>
      </c>
      <c r="F40" s="128">
        <v>5.9999999999999995E-4</v>
      </c>
      <c r="G40" s="128">
        <v>5.9999999999999995E-4</v>
      </c>
      <c r="H40" s="4" t="s">
        <v>115</v>
      </c>
      <c r="I40" s="1" t="s">
        <v>83</v>
      </c>
      <c r="J40" s="1"/>
      <c r="K40" s="1"/>
      <c r="M40" s="1"/>
    </row>
    <row r="41" spans="1:13">
      <c r="A41" s="1"/>
      <c r="B41" s="126" t="s">
        <v>91</v>
      </c>
      <c r="C41" s="127">
        <v>3.0000000000000001E-3</v>
      </c>
      <c r="D41" s="127">
        <v>8.9999999999999993E-3</v>
      </c>
      <c r="E41" s="127">
        <f>+C41+D41</f>
        <v>1.2E-2</v>
      </c>
      <c r="F41" s="128">
        <v>1.1000000000000001E-3</v>
      </c>
      <c r="G41" s="128">
        <v>6.9999999999999999E-4</v>
      </c>
      <c r="H41" s="137" t="s">
        <v>116</v>
      </c>
      <c r="I41" s="1" t="s">
        <v>90</v>
      </c>
      <c r="J41" s="1"/>
      <c r="K41" s="1"/>
      <c r="M41" s="1"/>
    </row>
    <row r="42" spans="1:13">
      <c r="A42" s="1"/>
      <c r="B42" s="126" t="s">
        <v>87</v>
      </c>
      <c r="C42" s="127">
        <v>3.0000000000000001E-3</v>
      </c>
      <c r="D42" s="127">
        <v>6.6E-3</v>
      </c>
      <c r="E42" s="127">
        <f>+C42+D42</f>
        <v>9.6000000000000009E-3</v>
      </c>
      <c r="F42" s="128">
        <v>2.5000000000000001E-3</v>
      </c>
      <c r="G42" s="128">
        <v>2E-3</v>
      </c>
      <c r="H42" s="4" t="s">
        <v>115</v>
      </c>
      <c r="I42" s="1" t="str">
        <f>'[1]LifeGoals fee calculator'!J42</f>
        <v>OVS8802AU</v>
      </c>
      <c r="J42" s="1"/>
      <c r="K42" s="1"/>
      <c r="M42" s="1"/>
    </row>
    <row r="43" spans="1:13">
      <c r="A43" s="1"/>
      <c r="B43" s="126" t="s">
        <v>89</v>
      </c>
      <c r="C43" s="127">
        <v>3.0000000000000001E-3</v>
      </c>
      <c r="D43" s="127">
        <v>9.4999999999999998E-3</v>
      </c>
      <c r="E43" s="127">
        <f>+C43+D43</f>
        <v>1.2500000000000001E-2</v>
      </c>
      <c r="F43" s="128">
        <v>6.9999999999999999E-4</v>
      </c>
      <c r="G43" s="128">
        <v>6.9999999999999999E-4</v>
      </c>
      <c r="H43" s="4" t="s">
        <v>115</v>
      </c>
      <c r="I43" s="1" t="s">
        <v>88</v>
      </c>
      <c r="J43" s="1"/>
      <c r="K43" s="1"/>
      <c r="M43" s="1"/>
    </row>
    <row r="44" spans="1:13">
      <c r="A44" s="1"/>
      <c r="B44" s="140" t="s">
        <v>85</v>
      </c>
      <c r="C44" s="127">
        <v>3.0000000000000001E-3</v>
      </c>
      <c r="D44" s="127">
        <v>2.7000000000000001E-3</v>
      </c>
      <c r="E44" s="127">
        <f t="shared" si="0"/>
        <v>5.7000000000000002E-3</v>
      </c>
      <c r="F44" s="128">
        <v>1.1999999999999999E-3</v>
      </c>
      <c r="G44" s="128">
        <v>1.1999999999999999E-3</v>
      </c>
      <c r="H44" s="4" t="s">
        <v>115</v>
      </c>
      <c r="I44" s="1" t="str">
        <f>'[1]LifeGoals fee calculator'!J39</f>
        <v>OVS0233AU</v>
      </c>
      <c r="J44" s="1"/>
      <c r="K44" s="1"/>
      <c r="M44" s="1"/>
    </row>
    <row r="45" spans="1:13">
      <c r="A45" s="1"/>
      <c r="B45" s="140" t="s">
        <v>138</v>
      </c>
      <c r="C45" s="127">
        <v>3.0000000000000001E-3</v>
      </c>
      <c r="D45" s="127">
        <v>3.3999999999999998E-3</v>
      </c>
      <c r="E45" s="127">
        <f t="shared" si="0"/>
        <v>6.3999999999999994E-3</v>
      </c>
      <c r="F45" s="128">
        <v>1E-3</v>
      </c>
      <c r="G45" s="128">
        <v>1E-3</v>
      </c>
      <c r="H45" s="4" t="s">
        <v>115</v>
      </c>
      <c r="I45" s="1"/>
      <c r="J45" s="1"/>
      <c r="K45" s="1"/>
      <c r="M45" s="1"/>
    </row>
    <row r="46" spans="1:13">
      <c r="A46" s="1"/>
      <c r="B46" s="130" t="s">
        <v>93</v>
      </c>
      <c r="C46" s="131"/>
      <c r="D46" s="133"/>
      <c r="E46" s="131"/>
      <c r="F46" s="132"/>
      <c r="G46" s="132"/>
      <c r="H46" s="132"/>
      <c r="I46" s="133"/>
      <c r="J46" s="1"/>
      <c r="K46" s="1"/>
      <c r="M46" s="1"/>
    </row>
    <row r="47" spans="1:13">
      <c r="A47" s="1"/>
      <c r="B47" s="126" t="s">
        <v>94</v>
      </c>
      <c r="C47" s="127">
        <v>3.0000000000000001E-3</v>
      </c>
      <c r="D47" s="127">
        <v>1.6000000000000001E-3</v>
      </c>
      <c r="E47" s="127">
        <f t="shared" si="0"/>
        <v>4.5999999999999999E-3</v>
      </c>
      <c r="F47" s="128">
        <v>5.9999999999999995E-4</v>
      </c>
      <c r="G47" s="128">
        <v>5.9999999999999995E-4</v>
      </c>
      <c r="H47" s="4" t="s">
        <v>115</v>
      </c>
      <c r="I47" s="1" t="s">
        <v>95</v>
      </c>
      <c r="J47" s="1"/>
      <c r="K47" s="1"/>
      <c r="M47" s="1"/>
    </row>
    <row r="48" spans="1:13">
      <c r="A48" s="1"/>
      <c r="B48" s="126" t="s">
        <v>97</v>
      </c>
      <c r="C48" s="127">
        <v>3.0000000000000001E-3</v>
      </c>
      <c r="D48" s="127">
        <v>7.4000000000000003E-3</v>
      </c>
      <c r="E48" s="127">
        <f t="shared" si="0"/>
        <v>1.04E-2</v>
      </c>
      <c r="F48" s="128">
        <v>1.5E-3</v>
      </c>
      <c r="G48" s="141">
        <v>1.5E-3</v>
      </c>
      <c r="H48" s="137" t="s">
        <v>116</v>
      </c>
      <c r="I48" s="1" t="s">
        <v>98</v>
      </c>
      <c r="J48" s="1"/>
      <c r="K48" s="1"/>
      <c r="M48" s="1"/>
    </row>
    <row r="49" spans="1:13">
      <c r="A49" s="1"/>
      <c r="B49" s="1"/>
      <c r="C49" s="1"/>
      <c r="D49" s="1"/>
      <c r="E49" s="1"/>
      <c r="F49" s="1"/>
      <c r="G49" s="1"/>
      <c r="H49" s="1"/>
      <c r="I49" s="1"/>
      <c r="J49" s="1"/>
      <c r="K49" s="1"/>
      <c r="L49" s="1"/>
      <c r="M49" s="1"/>
    </row>
    <row r="50" spans="1:13">
      <c r="A50" s="1"/>
      <c r="B50" s="156" t="s">
        <v>110</v>
      </c>
      <c r="C50" s="156"/>
      <c r="D50" s="156"/>
      <c r="E50" s="156"/>
      <c r="F50" s="156"/>
      <c r="G50" s="156"/>
      <c r="H50" s="156"/>
      <c r="I50" s="1"/>
      <c r="J50" s="1"/>
      <c r="K50" s="1"/>
      <c r="L50" s="1"/>
      <c r="M50" s="1"/>
    </row>
    <row r="51" spans="1:13">
      <c r="A51" s="1"/>
      <c r="B51" s="156"/>
      <c r="C51" s="156"/>
      <c r="D51" s="156"/>
      <c r="E51" s="156"/>
      <c r="F51" s="156"/>
      <c r="G51" s="156"/>
      <c r="H51" s="156"/>
      <c r="I51" s="1"/>
      <c r="J51" s="1"/>
      <c r="K51" s="1"/>
      <c r="L51" s="1"/>
      <c r="M51" s="1"/>
    </row>
    <row r="52" spans="1:13">
      <c r="A52" s="1"/>
      <c r="B52" s="156"/>
      <c r="C52" s="156"/>
      <c r="D52" s="156"/>
      <c r="E52" s="156"/>
      <c r="F52" s="156"/>
      <c r="G52" s="156"/>
      <c r="H52" s="156"/>
      <c r="I52" s="1"/>
      <c r="J52" s="1"/>
      <c r="K52" s="1"/>
      <c r="L52" s="1"/>
      <c r="M52" s="1"/>
    </row>
    <row r="53" spans="1:13" ht="58.5" customHeight="1">
      <c r="A53" s="1"/>
      <c r="B53" s="156"/>
      <c r="C53" s="156"/>
      <c r="D53" s="156"/>
      <c r="E53" s="156"/>
      <c r="F53" s="156"/>
      <c r="G53" s="156"/>
      <c r="H53" s="156"/>
      <c r="I53" s="1"/>
      <c r="J53" s="1"/>
      <c r="K53" s="1"/>
      <c r="L53" s="1"/>
      <c r="M53" s="1"/>
    </row>
    <row r="54" spans="1:13">
      <c r="A54" s="1"/>
      <c r="B54" s="68" t="s">
        <v>133</v>
      </c>
      <c r="C54" s="1"/>
      <c r="D54" s="1"/>
      <c r="E54" s="1"/>
      <c r="F54" s="1"/>
      <c r="G54" s="1"/>
      <c r="H54" s="1"/>
      <c r="I54" s="1"/>
      <c r="J54" s="1"/>
      <c r="K54" s="1"/>
      <c r="L54" s="1"/>
      <c r="M54" s="1"/>
    </row>
    <row r="55" spans="1:13" s="1" customFormat="1"/>
    <row r="56" spans="1:13" s="1" customFormat="1"/>
    <row r="57" spans="1:13" s="1" customFormat="1"/>
    <row r="58" spans="1:13" s="1" customFormat="1"/>
    <row r="59" spans="1:13" s="1" customFormat="1"/>
    <row r="60" spans="1:13" s="1" customFormat="1"/>
    <row r="61" spans="1:13" s="1" customFormat="1"/>
    <row r="62" spans="1:13" s="1" customFormat="1"/>
    <row r="63" spans="1:13" s="1" customFormat="1"/>
    <row r="64" spans="1:13"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sheetData>
  <sheetProtection algorithmName="SHA-512" hashValue="wZ7vnMLlArIXZc5fwXnWbqQgombCqNklRPDHxrnK4gF1vTTBDul8e45LynJs5xcIkcyj+7H7rbxs32cYUSCTVg==" saltValue="cTBxsVM2JOo0KObkiHQpHw==" spinCount="100000" sheet="1" objects="1" scenarios="1"/>
  <mergeCells count="2">
    <mergeCell ref="F6:G6"/>
    <mergeCell ref="B50:H5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D196801F058244B8C1CA1F4BC614444" ma:contentTypeVersion="17" ma:contentTypeDescription="Create a new document." ma:contentTypeScope="" ma:versionID="b5bf3e51ffb41a2a6ff53b9ed806b39d">
  <xsd:schema xmlns:xsd="http://www.w3.org/2001/XMLSchema" xmlns:xs="http://www.w3.org/2001/XMLSchema" xmlns:p="http://schemas.microsoft.com/office/2006/metadata/properties" xmlns:ns2="32f451b3-c869-4cd7-bf7b-a57864b4f1ee" xmlns:ns3="b776577d-5491-4ab9-820a-ca819684d8db" targetNamespace="http://schemas.microsoft.com/office/2006/metadata/properties" ma:root="true" ma:fieldsID="dc4d639b8b922feef72e16fa6404c93e" ns2:_="" ns3:_="">
    <xsd:import namespace="32f451b3-c869-4cd7-bf7b-a57864b4f1ee"/>
    <xsd:import namespace="b776577d-5491-4ab9-820a-ca819684d8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f451b3-c869-4cd7-bf7b-a57864b4f1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c879fab-9759-4632-af42-d7d241ccbce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76577d-5491-4ab9-820a-ca819684d8db"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2a60335-b810-4c56-9c01-70856f4430c1}" ma:internalName="TaxCatchAll" ma:showField="CatchAllData" ma:web="b776577d-5491-4ab9-820a-ca819684d8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550C20-9A25-4D97-8E67-1999D0F1D512}">
  <ds:schemaRefs>
    <ds:schemaRef ds:uri="http://schemas.microsoft.com/sharepoint/v3/contenttype/forms"/>
  </ds:schemaRefs>
</ds:datastoreItem>
</file>

<file path=customXml/itemProps2.xml><?xml version="1.0" encoding="utf-8"?>
<ds:datastoreItem xmlns:ds="http://schemas.openxmlformats.org/officeDocument/2006/customXml" ds:itemID="{75D924D9-6521-42F8-BB3A-C4EB9A7D8D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f451b3-c869-4cd7-bf7b-a57864b4f1ee"/>
    <ds:schemaRef ds:uri="b776577d-5491-4ab9-820a-ca819684d8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LifeGoals Fee Calculator</vt:lpstr>
      <vt:lpstr>Statement of Advice - Fees</vt:lpstr>
      <vt:lpstr>Performance Fees</vt:lpstr>
      <vt:lpstr>Fees on Funds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Summers</dc:creator>
  <cp:lastModifiedBy>Greg Summers</cp:lastModifiedBy>
  <dcterms:created xsi:type="dcterms:W3CDTF">2024-10-10T00:25:27Z</dcterms:created>
  <dcterms:modified xsi:type="dcterms:W3CDTF">2024-11-15T02:26:10Z</dcterms:modified>
</cp:coreProperties>
</file>