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enturiacapital.sharepoint.com/sites/B-CenturiaLife/Shared Documents/I. Product/Greg/Fee Calculator/"/>
    </mc:Choice>
  </mc:AlternateContent>
  <xr:revisionPtr revIDLastSave="0" documentId="10_ncr:8000_{DA0FCF55-9635-45ED-AA56-95A041A0B087}" xr6:coauthVersionLast="47" xr6:coauthVersionMax="47" xr10:uidLastSave="{00000000-0000-0000-0000-000000000000}"/>
  <workbookProtection workbookAlgorithmName="SHA-512" workbookHashValue="xveEGdGTgD75Lgfi0R62jbvuBIOWaeIPfGkqeWryl1Y6Q/6uZUlWOWOKdJluH3oDEd6Gx0Ep9ekOw9bXDjp5lw==" workbookSaltValue="9zTZoFflGmTxjQg1cA35Gw==" workbookSpinCount="100000" lockStructure="1"/>
  <bookViews>
    <workbookView xWindow="1575" yWindow="225" windowWidth="28395" windowHeight="15435" xr2:uid="{F72B98D5-A11E-4D87-AB41-8060F33B952D}"/>
  </bookViews>
  <sheets>
    <sheet name="LifeGoals Fee Calculator" sheetId="1" r:id="rId1"/>
    <sheet name="Statement of Advice - Fees" sheetId="2" r:id="rId2"/>
    <sheet name="Performance Fees" sheetId="4" r:id="rId3"/>
    <sheet name="Fees on Funds" sheetId="3" r:id="rId4"/>
  </sheets>
  <definedNames>
    <definedName name="_xlnm._FilterDatabase" localSheetId="3" hidden="1">'Fees on Funds'!$B$6:$I$56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1" l="1"/>
  <c r="C53" i="1"/>
  <c r="C54" i="1"/>
  <c r="C55" i="1"/>
  <c r="C56" i="1"/>
  <c r="C57" i="1"/>
  <c r="C41" i="1"/>
  <c r="C42" i="1"/>
  <c r="C43" i="1"/>
  <c r="C44" i="1"/>
  <c r="C45" i="1"/>
  <c r="C46" i="1"/>
  <c r="C47" i="1"/>
  <c r="C48" i="1"/>
  <c r="C49" i="1"/>
  <c r="C28" i="1"/>
  <c r="C29" i="1"/>
  <c r="C30" i="1"/>
  <c r="C31" i="1"/>
  <c r="C32" i="1"/>
  <c r="C33" i="1"/>
  <c r="C34" i="1"/>
  <c r="C35" i="1"/>
  <c r="C36" i="1"/>
  <c r="C37" i="1"/>
  <c r="C38" i="1"/>
  <c r="C22" i="1"/>
  <c r="C23" i="1"/>
  <c r="C24" i="1"/>
  <c r="C25" i="1"/>
  <c r="C14" i="1"/>
  <c r="C15" i="1"/>
  <c r="C16" i="1"/>
  <c r="C17" i="1"/>
  <c r="C18" i="1"/>
  <c r="C19" i="1"/>
  <c r="H30" i="2" l="1"/>
  <c r="H31" i="2"/>
  <c r="H32" i="2"/>
  <c r="H33" i="2"/>
  <c r="H34" i="2"/>
  <c r="H35" i="2"/>
  <c r="H36" i="2"/>
  <c r="H37" i="2"/>
  <c r="H38" i="2"/>
  <c r="H39" i="2"/>
  <c r="H40" i="2"/>
  <c r="H62" i="2"/>
  <c r="H61" i="2"/>
  <c r="H52" i="2"/>
  <c r="H53" i="2"/>
  <c r="H51" i="2"/>
  <c r="H41" i="2"/>
  <c r="F62" i="1"/>
  <c r="H66" i="2"/>
  <c r="D38" i="1"/>
  <c r="D37" i="1"/>
  <c r="D36" i="1"/>
  <c r="D35" i="1"/>
  <c r="D34" i="1"/>
  <c r="D33" i="1"/>
  <c r="D32" i="1"/>
  <c r="D31" i="1"/>
  <c r="D30" i="1"/>
  <c r="D29" i="1"/>
  <c r="D28" i="1"/>
  <c r="D25" i="1"/>
  <c r="D24" i="1"/>
  <c r="D23" i="1"/>
  <c r="D19" i="1"/>
  <c r="D18" i="1"/>
  <c r="D16" i="1"/>
  <c r="D14" i="1"/>
  <c r="D49" i="1"/>
  <c r="D47" i="1"/>
  <c r="D44" i="1"/>
  <c r="D43" i="1"/>
  <c r="D42" i="1"/>
  <c r="D41" i="1"/>
  <c r="D60" i="1"/>
  <c r="D57" i="1"/>
  <c r="D56" i="1"/>
  <c r="D55" i="1"/>
  <c r="D54" i="1"/>
  <c r="D53" i="1"/>
  <c r="D52" i="1"/>
  <c r="E53" i="3"/>
  <c r="E51" i="3"/>
  <c r="E50" i="3"/>
  <c r="E48" i="3"/>
  <c r="E45" i="3"/>
  <c r="E43" i="3"/>
  <c r="E38" i="3"/>
  <c r="E27" i="3" l="1"/>
  <c r="E12" i="3"/>
  <c r="C4" i="3"/>
  <c r="H60" i="2"/>
  <c r="H49" i="2"/>
  <c r="H46" i="2"/>
  <c r="H17" i="2"/>
  <c r="G57" i="1"/>
  <c r="E49" i="1"/>
  <c r="G49" i="1"/>
  <c r="G47" i="1"/>
  <c r="E47" i="1"/>
  <c r="G31" i="1"/>
  <c r="G16" i="1"/>
  <c r="E14" i="1"/>
  <c r="G38" i="1"/>
  <c r="E37" i="1"/>
  <c r="E38" i="1"/>
  <c r="D10" i="3"/>
  <c r="E34" i="3"/>
  <c r="I57" i="1" l="1"/>
  <c r="K62" i="2" s="1"/>
  <c r="C62" i="2"/>
  <c r="I62" i="2"/>
  <c r="C53" i="2"/>
  <c r="I53" i="2"/>
  <c r="I51" i="2"/>
  <c r="C51" i="2"/>
  <c r="I41" i="2"/>
  <c r="C41" i="2"/>
  <c r="I31" i="1"/>
  <c r="K34" i="2" s="1"/>
  <c r="C34" i="2"/>
  <c r="I34" i="2"/>
  <c r="I16" i="1"/>
  <c r="K17" i="2" s="1"/>
  <c r="C17" i="2"/>
  <c r="I49" i="1"/>
  <c r="K53" i="2" s="1"/>
  <c r="I17" i="2"/>
  <c r="I47" i="1"/>
  <c r="K51" i="2" s="1"/>
  <c r="I38" i="1"/>
  <c r="K41" i="2" s="1"/>
  <c r="E33" i="3"/>
  <c r="E10" i="3"/>
  <c r="H15" i="2"/>
  <c r="G37" i="1"/>
  <c r="G14" i="1"/>
  <c r="C15" i="2" s="1"/>
  <c r="H19" i="2"/>
  <c r="H57" i="2"/>
  <c r="H58" i="2"/>
  <c r="H59" i="2"/>
  <c r="H56" i="2"/>
  <c r="F64" i="1"/>
  <c r="G56" i="1"/>
  <c r="E56" i="1"/>
  <c r="E52" i="3"/>
  <c r="E56" i="3"/>
  <c r="E55" i="3"/>
  <c r="E49" i="3"/>
  <c r="E47" i="3"/>
  <c r="E44" i="3"/>
  <c r="E42" i="3"/>
  <c r="E41" i="3"/>
  <c r="E40" i="3"/>
  <c r="E39" i="3"/>
  <c r="E37" i="3"/>
  <c r="E36" i="3"/>
  <c r="E32" i="3"/>
  <c r="E31" i="3"/>
  <c r="E30" i="3"/>
  <c r="E29" i="3"/>
  <c r="E28" i="3"/>
  <c r="E26" i="3"/>
  <c r="E25" i="3"/>
  <c r="E24" i="3"/>
  <c r="E23" i="3"/>
  <c r="E21" i="3"/>
  <c r="E20" i="3"/>
  <c r="E19" i="3"/>
  <c r="E18" i="3"/>
  <c r="E17" i="3"/>
  <c r="E15" i="3"/>
  <c r="E14" i="3"/>
  <c r="E13" i="3"/>
  <c r="E11" i="3"/>
  <c r="H65" i="2"/>
  <c r="H50" i="2"/>
  <c r="H48" i="2"/>
  <c r="H47" i="2"/>
  <c r="H45" i="2"/>
  <c r="H44" i="2"/>
  <c r="C29" i="2"/>
  <c r="H27" i="2"/>
  <c r="H26" i="2"/>
  <c r="H25" i="2"/>
  <c r="H24" i="2"/>
  <c r="H23" i="2"/>
  <c r="C22" i="2"/>
  <c r="H20" i="2"/>
  <c r="H18" i="2"/>
  <c r="H16" i="2"/>
  <c r="H14" i="2"/>
  <c r="K9" i="2"/>
  <c r="E9" i="2"/>
  <c r="E6" i="2"/>
  <c r="E5" i="2"/>
  <c r="G60" i="1"/>
  <c r="C60" i="1"/>
  <c r="E60" i="1" s="1"/>
  <c r="G59" i="1"/>
  <c r="I65" i="2" s="1"/>
  <c r="D59" i="1"/>
  <c r="C59" i="1"/>
  <c r="G55" i="1"/>
  <c r="C60" i="2" s="1"/>
  <c r="E55" i="1"/>
  <c r="G54" i="1"/>
  <c r="E54" i="1"/>
  <c r="G53" i="1"/>
  <c r="C58" i="2" s="1"/>
  <c r="E53" i="1"/>
  <c r="G52" i="1"/>
  <c r="C57" i="2" s="1"/>
  <c r="E52" i="1"/>
  <c r="G51" i="1"/>
  <c r="D51" i="1"/>
  <c r="C51" i="1"/>
  <c r="G48" i="1"/>
  <c r="D48" i="1"/>
  <c r="G46" i="1"/>
  <c r="C50" i="2" s="1"/>
  <c r="D46" i="1"/>
  <c r="G45" i="1"/>
  <c r="C49" i="2" s="1"/>
  <c r="D45" i="1"/>
  <c r="G44" i="1"/>
  <c r="C48" i="2" s="1"/>
  <c r="E44" i="1"/>
  <c r="G43" i="1"/>
  <c r="G42" i="1"/>
  <c r="C46" i="2" s="1"/>
  <c r="E42" i="1"/>
  <c r="G41" i="1"/>
  <c r="G40" i="1"/>
  <c r="D40" i="1"/>
  <c r="C40" i="1"/>
  <c r="G36" i="1"/>
  <c r="G35" i="1"/>
  <c r="E35" i="1"/>
  <c r="G34" i="1"/>
  <c r="E34" i="1"/>
  <c r="G33" i="1"/>
  <c r="G32" i="1"/>
  <c r="E32" i="1"/>
  <c r="G30" i="1"/>
  <c r="G29" i="1"/>
  <c r="G28" i="1"/>
  <c r="G27" i="1"/>
  <c r="D27" i="1"/>
  <c r="C27" i="1"/>
  <c r="G25" i="1"/>
  <c r="C27" i="2" s="1"/>
  <c r="E25" i="1"/>
  <c r="G24" i="1"/>
  <c r="E24" i="1"/>
  <c r="G23" i="1"/>
  <c r="E23" i="1"/>
  <c r="G22" i="1"/>
  <c r="D22" i="1"/>
  <c r="G21" i="1"/>
  <c r="C23" i="2" s="1"/>
  <c r="D21" i="1"/>
  <c r="C21" i="1"/>
  <c r="G19" i="1"/>
  <c r="E19" i="1"/>
  <c r="G18" i="1"/>
  <c r="E18" i="1"/>
  <c r="G17" i="1"/>
  <c r="D17" i="1"/>
  <c r="G15" i="1"/>
  <c r="D15" i="1"/>
  <c r="G13" i="1"/>
  <c r="C13" i="1"/>
  <c r="I61" i="2" l="1"/>
  <c r="C61" i="2"/>
  <c r="I59" i="2"/>
  <c r="C59" i="2"/>
  <c r="C52" i="2"/>
  <c r="I52" i="2"/>
  <c r="I47" i="2"/>
  <c r="C47" i="2"/>
  <c r="I45" i="2"/>
  <c r="C45" i="2"/>
  <c r="I44" i="2"/>
  <c r="C44" i="2"/>
  <c r="C40" i="2"/>
  <c r="I40" i="2"/>
  <c r="C39" i="2"/>
  <c r="I39" i="2"/>
  <c r="C38" i="2"/>
  <c r="I38" i="2"/>
  <c r="C37" i="2"/>
  <c r="I37" i="2"/>
  <c r="C36" i="2"/>
  <c r="I36" i="2"/>
  <c r="C35" i="2"/>
  <c r="I35" i="2"/>
  <c r="C33" i="2"/>
  <c r="I33" i="2"/>
  <c r="I32" i="2"/>
  <c r="C32" i="2"/>
  <c r="C31" i="2"/>
  <c r="I31" i="2"/>
  <c r="C30" i="2"/>
  <c r="I30" i="2"/>
  <c r="I26" i="2"/>
  <c r="C26" i="2"/>
  <c r="I25" i="2"/>
  <c r="C25" i="2"/>
  <c r="I24" i="2"/>
  <c r="C24" i="2"/>
  <c r="I16" i="2"/>
  <c r="C16" i="2"/>
  <c r="I20" i="2"/>
  <c r="C20" i="2"/>
  <c r="I18" i="2"/>
  <c r="C18" i="2"/>
  <c r="G62" i="1"/>
  <c r="H57" i="1" s="1"/>
  <c r="J62" i="2" s="1"/>
  <c r="I19" i="2"/>
  <c r="C19" i="2"/>
  <c r="I60" i="2"/>
  <c r="I49" i="2"/>
  <c r="I46" i="2"/>
  <c r="E27" i="1"/>
  <c r="I27" i="1" s="1"/>
  <c r="K30" i="2" s="1"/>
  <c r="E22" i="1"/>
  <c r="I22" i="1" s="1"/>
  <c r="E15" i="1"/>
  <c r="I15" i="1" s="1"/>
  <c r="K16" i="2" s="1"/>
  <c r="E29" i="1"/>
  <c r="I29" i="1" s="1"/>
  <c r="K32" i="2" s="1"/>
  <c r="E33" i="1"/>
  <c r="I33" i="1" s="1"/>
  <c r="K36" i="2" s="1"/>
  <c r="E46" i="1"/>
  <c r="I46" i="1" s="1"/>
  <c r="K50" i="2" s="1"/>
  <c r="E21" i="1"/>
  <c r="I21" i="1" s="1"/>
  <c r="K23" i="2" s="1"/>
  <c r="E28" i="1"/>
  <c r="I28" i="1" s="1"/>
  <c r="K31" i="2" s="1"/>
  <c r="E36" i="1"/>
  <c r="I36" i="1" s="1"/>
  <c r="K39" i="2" s="1"/>
  <c r="E43" i="1"/>
  <c r="I43" i="1" s="1"/>
  <c r="E51" i="1"/>
  <c r="I51" i="1" s="1"/>
  <c r="K56" i="2" s="1"/>
  <c r="E17" i="1"/>
  <c r="I17" i="1" s="1"/>
  <c r="K18" i="2" s="1"/>
  <c r="E30" i="1"/>
  <c r="I30" i="1" s="1"/>
  <c r="K33" i="2" s="1"/>
  <c r="E45" i="1"/>
  <c r="I45" i="1" s="1"/>
  <c r="K49" i="2" s="1"/>
  <c r="I25" i="1"/>
  <c r="K27" i="2" s="1"/>
  <c r="E41" i="1"/>
  <c r="I41" i="1" s="1"/>
  <c r="E48" i="1"/>
  <c r="I48" i="1" s="1"/>
  <c r="K52" i="2" s="1"/>
  <c r="E59" i="1"/>
  <c r="I59" i="1" s="1"/>
  <c r="E40" i="1"/>
  <c r="I40" i="1" s="1"/>
  <c r="C66" i="2"/>
  <c r="I15" i="2"/>
  <c r="I14" i="1"/>
  <c r="K15" i="2" s="1"/>
  <c r="I37" i="1"/>
  <c r="K40" i="2" s="1"/>
  <c r="I42" i="1"/>
  <c r="I56" i="1"/>
  <c r="K61" i="2" s="1"/>
  <c r="I56" i="2"/>
  <c r="I58" i="2"/>
  <c r="C56" i="2"/>
  <c r="I57" i="2"/>
  <c r="I66" i="2"/>
  <c r="I23" i="2"/>
  <c r="I55" i="1"/>
  <c r="I19" i="1"/>
  <c r="I24" i="1"/>
  <c r="I34" i="1"/>
  <c r="K37" i="2" s="1"/>
  <c r="I54" i="1"/>
  <c r="K59" i="2" s="1"/>
  <c r="I35" i="1"/>
  <c r="K38" i="2" s="1"/>
  <c r="I18" i="1"/>
  <c r="K19" i="2" s="1"/>
  <c r="I23" i="1"/>
  <c r="K25" i="2" s="1"/>
  <c r="I44" i="1"/>
  <c r="I53" i="1"/>
  <c r="K58" i="2" s="1"/>
  <c r="C65" i="2"/>
  <c r="I50" i="2"/>
  <c r="I52" i="1"/>
  <c r="K57" i="2" s="1"/>
  <c r="C14" i="2"/>
  <c r="I27" i="2"/>
  <c r="I48" i="2"/>
  <c r="I60" i="1"/>
  <c r="I32" i="1"/>
  <c r="K35" i="2" s="1"/>
  <c r="I14" i="2"/>
  <c r="K60" i="2" l="1"/>
  <c r="K46" i="2"/>
  <c r="H47" i="1"/>
  <c r="J51" i="2" s="1"/>
  <c r="H49" i="1"/>
  <c r="J53" i="2" s="1"/>
  <c r="H16" i="1"/>
  <c r="J17" i="2" s="1"/>
  <c r="H31" i="1"/>
  <c r="J34" i="2" s="1"/>
  <c r="H37" i="1"/>
  <c r="J40" i="2" s="1"/>
  <c r="H38" i="1"/>
  <c r="J41" i="2" s="1"/>
  <c r="H56" i="1"/>
  <c r="J61" i="2" s="1"/>
  <c r="H14" i="1"/>
  <c r="J15" i="2" s="1"/>
  <c r="K26" i="2"/>
  <c r="K20" i="2"/>
  <c r="K24" i="2"/>
  <c r="I67" i="2"/>
  <c r="H46" i="1"/>
  <c r="J50" i="2" s="1"/>
  <c r="H42" i="1"/>
  <c r="H54" i="1"/>
  <c r="J59" i="2" s="1"/>
  <c r="H48" i="1"/>
  <c r="J52" i="2" s="1"/>
  <c r="H19" i="1"/>
  <c r="H59" i="1"/>
  <c r="J65" i="2" s="1"/>
  <c r="H44" i="1"/>
  <c r="J48" i="2" s="1"/>
  <c r="H32" i="1"/>
  <c r="J35" i="2" s="1"/>
  <c r="H40" i="1"/>
  <c r="J44" i="2" s="1"/>
  <c r="H33" i="1"/>
  <c r="J36" i="2" s="1"/>
  <c r="H30" i="1"/>
  <c r="J33" i="2" s="1"/>
  <c r="H21" i="1"/>
  <c r="J23" i="2" s="1"/>
  <c r="H23" i="1"/>
  <c r="J25" i="2" s="1"/>
  <c r="H51" i="1"/>
  <c r="J56" i="2" s="1"/>
  <c r="H29" i="1"/>
  <c r="J32" i="2" s="1"/>
  <c r="H41" i="1"/>
  <c r="J45" i="2" s="1"/>
  <c r="H60" i="1"/>
  <c r="J66" i="2" s="1"/>
  <c r="H17" i="1"/>
  <c r="H15" i="1"/>
  <c r="H18" i="1"/>
  <c r="J19" i="2" s="1"/>
  <c r="H35" i="1"/>
  <c r="J38" i="2" s="1"/>
  <c r="H43" i="1"/>
  <c r="J47" i="2" s="1"/>
  <c r="H55" i="1"/>
  <c r="H52" i="1"/>
  <c r="J57" i="2" s="1"/>
  <c r="H36" i="1"/>
  <c r="J39" i="2" s="1"/>
  <c r="H45" i="1"/>
  <c r="H27" i="1"/>
  <c r="J30" i="2" s="1"/>
  <c r="H28" i="1"/>
  <c r="J31" i="2" s="1"/>
  <c r="H25" i="1"/>
  <c r="J27" i="2" s="1"/>
  <c r="H53" i="1"/>
  <c r="J58" i="2" s="1"/>
  <c r="H34" i="1"/>
  <c r="J37" i="2" s="1"/>
  <c r="H24" i="1"/>
  <c r="J26" i="2" s="1"/>
  <c r="K44" i="2"/>
  <c r="K47" i="2"/>
  <c r="K48" i="2"/>
  <c r="K45" i="2"/>
  <c r="H22" i="1"/>
  <c r="J24" i="2" s="1"/>
  <c r="K66" i="2"/>
  <c r="K65" i="2"/>
  <c r="J46" i="2" l="1"/>
  <c r="J49" i="2"/>
  <c r="J60" i="2"/>
  <c r="J18" i="2"/>
  <c r="J20" i="2"/>
  <c r="J16" i="2"/>
  <c r="D13" i="1"/>
  <c r="E13" i="1" s="1"/>
  <c r="E9" i="3"/>
  <c r="I13" i="1" l="1"/>
  <c r="H13" i="1"/>
  <c r="H62" i="1" s="1"/>
  <c r="K14" i="2" l="1"/>
  <c r="K67" i="2" s="1"/>
  <c r="F72" i="2" s="1"/>
  <c r="I62" i="1"/>
  <c r="J14" i="2"/>
  <c r="J67" i="2" s="1"/>
  <c r="F7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Jack Coleman</author>
  </authors>
  <commentList>
    <comment ref="F64" authorId="0" shapeId="0" xr:uid="{7E84F7AF-675E-46EE-99EB-349110E8BE89}">
      <text>
        <r>
          <rPr>
            <b/>
            <sz val="9"/>
            <color indexed="81"/>
            <rFont val="Tahoma"/>
            <family val="2"/>
          </rPr>
          <t>Jack Coleman:</t>
        </r>
        <r>
          <rPr>
            <sz val="9"/>
            <color indexed="81"/>
            <rFont val="Tahoma"/>
            <family val="2"/>
          </rPr>
          <t xml:space="preserve">
This must = "Pass" to ensure Allocation = 100%</t>
        </r>
      </text>
    </comment>
  </commentList>
</comments>
</file>

<file path=xl/sharedStrings.xml><?xml version="1.0" encoding="utf-8"?>
<sst xmlns="http://schemas.openxmlformats.org/spreadsheetml/2006/main" count="302" uniqueCount="157">
  <si>
    <t>INSTRUCTIONS</t>
  </si>
  <si>
    <t>Centuria LifeGoals Investment Bond</t>
  </si>
  <si>
    <t>INPUTS</t>
  </si>
  <si>
    <t>1. Enter in Amount Invested (cell C3)</t>
  </si>
  <si>
    <t>Amount Invested</t>
  </si>
  <si>
    <t>2. Enter in Client Name (C4)</t>
  </si>
  <si>
    <t>Client Name</t>
  </si>
  <si>
    <t>Name</t>
  </si>
  <si>
    <t>3. Enter in Client Address (C5)</t>
  </si>
  <si>
    <t>Client Address</t>
  </si>
  <si>
    <t>Address</t>
  </si>
  <si>
    <t>4. Enter in Allocation % (column F)</t>
  </si>
  <si>
    <t>5. Check F47 to ensure allocation = 100%</t>
  </si>
  <si>
    <t>6. Refer to "Statement of Advice - Fees" tab. Select/highlight all content inside the border &gt; File &gt; Print &gt; "Print Selection"</t>
  </si>
  <si>
    <t>Investment Option</t>
  </si>
  <si>
    <t>Centuria Life Administration Fee</t>
  </si>
  <si>
    <t>External Manager Fee and Costs</t>
  </si>
  <si>
    <t>Total Estimate Fees and Costs</t>
  </si>
  <si>
    <t>Allocation (%)</t>
  </si>
  <si>
    <t>Allocation ($)</t>
  </si>
  <si>
    <t>Weighted Fee (%)</t>
  </si>
  <si>
    <t>Total Fee ($)</t>
  </si>
  <si>
    <t>APIR Code</t>
  </si>
  <si>
    <t>Cash and Fixed Interest Funds</t>
  </si>
  <si>
    <t>Pendal Short Term Income Securities Fund</t>
  </si>
  <si>
    <t>OVS0017AU</t>
  </si>
  <si>
    <t>Mutual Term Deposit Fund</t>
  </si>
  <si>
    <t>OVS6995AU</t>
  </si>
  <si>
    <t>Vanguard Australian Fixed Interest Index Fund</t>
  </si>
  <si>
    <t>OVS9898AU</t>
  </si>
  <si>
    <t>Vanguard International Fixed Interest Index Fund (Hedged)</t>
  </si>
  <si>
    <t>OVS2158AU</t>
  </si>
  <si>
    <t>BetaShares Australian Investment Grade Corporate Bond ETF</t>
  </si>
  <si>
    <t>OVS6296AU</t>
  </si>
  <si>
    <t>PIMCO Australian Bond Fund</t>
  </si>
  <si>
    <t>OVS2591AU</t>
  </si>
  <si>
    <t>PIMCO Global Bond Fund</t>
  </si>
  <si>
    <t>OVS1514AU</t>
  </si>
  <si>
    <t>Diversified Balanced Funds</t>
  </si>
  <si>
    <t>Vanguard Diversified Balanced Index Fund</t>
  </si>
  <si>
    <t>OVS4859AU</t>
  </si>
  <si>
    <t>Russell Investments Balanced Fund</t>
  </si>
  <si>
    <t>OVS9487AU</t>
  </si>
  <si>
    <t>MLC Wholesale Horizon 4 Balanced Portfolio</t>
  </si>
  <si>
    <t>OVS1025AU</t>
  </si>
  <si>
    <t>Pendal Sustainable Balanced Fund</t>
  </si>
  <si>
    <t>OVS1810AU</t>
  </si>
  <si>
    <t>CARE Balanced Fund</t>
  </si>
  <si>
    <t>OVS0015AU</t>
  </si>
  <si>
    <t>Diversified Growth Funds</t>
  </si>
  <si>
    <t>Vanguard Diversified Growth Index Fund</t>
  </si>
  <si>
    <t>OVS2052AU</t>
  </si>
  <si>
    <t>Vanguard Diversified High Growth Fund</t>
  </si>
  <si>
    <t>CARE High Growth Fund</t>
  </si>
  <si>
    <t>OVS1861AU</t>
  </si>
  <si>
    <t>CARE ESG High Growth Fund</t>
  </si>
  <si>
    <t>OVS1752AU</t>
  </si>
  <si>
    <t>Alpha All Growth Fund</t>
  </si>
  <si>
    <t>OVS5152AU</t>
  </si>
  <si>
    <t>BlackRock Diversified ESG Growth Fund</t>
  </si>
  <si>
    <t>OVS0032AU</t>
  </si>
  <si>
    <t>Russell Investments Growth Fund</t>
  </si>
  <si>
    <t>OVS2349AU</t>
  </si>
  <si>
    <t>MLC Wholesale Horizon 5 Growth Portfolio</t>
  </si>
  <si>
    <t>OVS6529AU</t>
  </si>
  <si>
    <t>Schroder Real Return Fund</t>
  </si>
  <si>
    <t>OVS0157AU</t>
  </si>
  <si>
    <t>Providence Investment Fund</t>
  </si>
  <si>
    <t>CENPIB</t>
  </si>
  <si>
    <t>Dimensional World Allocation 70/30 Trust</t>
  </si>
  <si>
    <t>OVS1781AU</t>
  </si>
  <si>
    <t>Perpetual Balanced Growth Fund</t>
  </si>
  <si>
    <t>OVS4024AU</t>
  </si>
  <si>
    <t>Australian Share Funds</t>
  </si>
  <si>
    <t>Vanguard Australian Shares Index Fund</t>
  </si>
  <si>
    <t>OVS7047AU</t>
  </si>
  <si>
    <t>AB Managed Volatility Equities Fund</t>
  </si>
  <si>
    <t>OVS3629AU</t>
  </si>
  <si>
    <t>Yarra Ex-20 Australian Equities Fund</t>
  </si>
  <si>
    <t>OVS7561AU</t>
  </si>
  <si>
    <t>Firetrail Australian High Conviction Fund</t>
  </si>
  <si>
    <t>OVS5658AU</t>
  </si>
  <si>
    <t>BetaShares Geared Australian Equity Fund (hedge fund)</t>
  </si>
  <si>
    <t>OVS9527AU</t>
  </si>
  <si>
    <t>Fidelity Future Leaders Fund</t>
  </si>
  <si>
    <t>OVS5444AU</t>
  </si>
  <si>
    <t>Greencape Broadcap Fund</t>
  </si>
  <si>
    <t>OVS2419AU</t>
  </si>
  <si>
    <t>Perpetual Income Share Fund</t>
  </si>
  <si>
    <t>OVS3294AU</t>
  </si>
  <si>
    <t>Alphinity Sustainable Share Fund</t>
  </si>
  <si>
    <t>OVS9577AU</t>
  </si>
  <si>
    <t>Firetrail Australian Small Companies Fund</t>
  </si>
  <si>
    <t>OVS7761AU</t>
  </si>
  <si>
    <t>International Share Funds</t>
  </si>
  <si>
    <t>Vanguard International Shares Index Fund</t>
  </si>
  <si>
    <t>OVS9675AU</t>
  </si>
  <si>
    <t>Vanguard International Small Companies Index Fund</t>
  </si>
  <si>
    <t>OVS0233AU</t>
  </si>
  <si>
    <t>T. Rowe Price Global Equity Fund</t>
  </si>
  <si>
    <t>OVS3393AU</t>
  </si>
  <si>
    <t>PM Capital Global Equity Fund</t>
  </si>
  <si>
    <t>Arrowstreet Global Equity Fund</t>
  </si>
  <si>
    <t>OVS8802AU</t>
  </si>
  <si>
    <t>BetaShares Nasdaq 100 ETF Fund</t>
  </si>
  <si>
    <t>OVS2812AU</t>
  </si>
  <si>
    <t>Munro Global Growth Small &amp; Mid Cap Fund</t>
  </si>
  <si>
    <t>Property and Infrastructure Funds</t>
  </si>
  <si>
    <t>Vanguard Australian Property Securities Index Fund</t>
  </si>
  <si>
    <t>OVS5104AU</t>
  </si>
  <si>
    <t>VanEck FTSE Global Infrastructure (AUD Hedged) ETF Fund</t>
  </si>
  <si>
    <t>OVS0673AU</t>
  </si>
  <si>
    <t>Total</t>
  </si>
  <si>
    <t>Check</t>
  </si>
  <si>
    <r>
      <t>Centuria Lifegoals</t>
    </r>
    <r>
      <rPr>
        <b/>
        <sz val="12"/>
        <color rgb="FF000000"/>
        <rFont val="Helvetica LT"/>
      </rPr>
      <t>: Statement of Advice - Fees</t>
    </r>
  </si>
  <si>
    <t>Client Address:</t>
  </si>
  <si>
    <t>Date</t>
  </si>
  <si>
    <t>Weighted Fee (%) p.a</t>
  </si>
  <si>
    <t>Total Portfolio Weighted Fee</t>
  </si>
  <si>
    <t>per annum</t>
  </si>
  <si>
    <t>Total Fee (in $)</t>
  </si>
  <si>
    <t>Disclaimer</t>
  </si>
  <si>
    <t>1. External Manager Fees and Costs include the External Manager’s management fee, estimated recoverable expenses and any other indirect costs of the External Managers. The External Manager Fees and Costs are shown after the effect of a 30% tax benefit is passed on to Investors. They are calculated by reducing the applicable gross management fee by 30% p.a. Changes to fees and cost associated with the underlying fund managers may occur without notice.
2. Suitability of an investment in a Centuria Investment Bond will depend on a person’s circumstances, financial objectives and needs, none of which have been taken into consideration in this calculator. Prospective investors should obtain and read a copy of the PDS and consider the information in the PDS in light of their circumstances, objectives and needs before making a decision to invest. The information provided in this calculator is intended for your use as a guide only and does not constitute personal financial advice. We recommend that prospective investors consult with their financial adviser. This calculator is not an offer to invest in any of Centuria’s Investment Bonds. Investment in Centuria’s Investment Bonds are subject to risk as detailed in the PDS. Centuria Life will receive fees in relation to an investment in its Investment Bonds. Issued by Centuria Life Limited ABN 79 087 649 054 AFSL 230867.</t>
  </si>
  <si>
    <t>Performance Fees</t>
  </si>
  <si>
    <t>Detail</t>
  </si>
  <si>
    <t>Fee</t>
  </si>
  <si>
    <r>
      <t>Period</t>
    </r>
    <r>
      <rPr>
        <b/>
        <vertAlign val="superscript"/>
        <sz val="12"/>
        <color theme="0"/>
        <rFont val="Helvetica LT"/>
      </rPr>
      <t>+</t>
    </r>
  </si>
  <si>
    <t>Centuria LifeGoals Firetrail Australian High Conviction Fund Performance fee</t>
  </si>
  <si>
    <t>15% of any performance greater than the S&amp;P/ASX 200
Accumulation index</t>
  </si>
  <si>
    <t>30 June 2025 Actual</t>
  </si>
  <si>
    <t>Centuria LifeGoals Firetrail Australian Small Companies Fund</t>
  </si>
  <si>
    <t>A performance fee of 20% of the Fund’s gross
outperformance relative to its Hurdle Rate return, multiplied
by the net asset value of the Fund. The hurdle rate is
benchmark return plus 2%.</t>
  </si>
  <si>
    <t>30 June 2025 (average performance fee accrued in the Fund for the previous five financial years).</t>
  </si>
  <si>
    <t>Centuria LifeGoals PM Capital Global Companies Fund</t>
  </si>
  <si>
    <t>The performance fee is calculated as 20% p.a. of any investment return (subject to a high watermark) in excess of the greater of the RBA cash rate and MSCI World Net Total Return Index AUD (respectively).</t>
  </si>
  <si>
    <t>30 June 2025 (average performance fee accrued in the Fund for the five-year period).</t>
  </si>
  <si>
    <t>Centuria LifeGoals Munro Global Growth Small &amp; Mid Cap Fund</t>
  </si>
  <si>
    <t>The performance fee is calculated as 15% of the Excess Return for the relevant Calculation Period. Performance fees are paid subject to the Fund exceeding the Performance Hurdle and the High Watermark being exceeded for the relevant Calculation Period.</t>
  </si>
  <si>
    <t>30 June 2025 (based on average of performance fee since inception).</t>
  </si>
  <si>
    <t>Centuria LifeGoals Greencape Broadcap Fund</t>
  </si>
  <si>
    <t>The performance fee is calculated as 15% of the fund’s
daily return (after fees and expenses, and after adding back
distributions paid) above the Performance Benchmark (S&amp;P/
ASX 300 Accumulation Index)</t>
  </si>
  <si>
    <t>30 June 2023 Actual</t>
  </si>
  <si>
    <r>
      <rPr>
        <vertAlign val="superscript"/>
        <sz val="8"/>
        <color rgb="FF000000"/>
        <rFont val="Helvetica LT"/>
      </rPr>
      <t>+</t>
    </r>
    <r>
      <rPr>
        <sz val="8"/>
        <color indexed="8"/>
        <rFont val="Helvetica LT"/>
      </rPr>
      <t xml:space="preserve"> Performance fees are as at 30 June 2025 and will be subject to change in future financial years</t>
    </r>
  </si>
  <si>
    <r>
      <t>Investment Option</t>
    </r>
    <r>
      <rPr>
        <b/>
        <vertAlign val="superscript"/>
        <sz val="10.5"/>
        <color theme="0"/>
        <rFont val="Helvetica LT"/>
      </rPr>
      <t>2</t>
    </r>
  </si>
  <si>
    <t>Centuria Life Net Management Fee (70% of the gross fee*) per annum</t>
  </si>
  <si>
    <r>
      <t>Underlying investment Manager Net Indirect Cost Ratio (70% of the gross fee</t>
    </r>
    <r>
      <rPr>
        <b/>
        <vertAlign val="superscript"/>
        <sz val="10.5"/>
        <color theme="0"/>
        <rFont val="Helvetica LT"/>
      </rPr>
      <t>1</t>
    </r>
    <r>
      <rPr>
        <b/>
        <sz val="10.5"/>
        <color theme="0"/>
        <rFont val="Helvetica LT"/>
      </rPr>
      <t>) per annum</t>
    </r>
  </si>
  <si>
    <r>
      <t>Total net management fee and net indirect cost</t>
    </r>
    <r>
      <rPr>
        <b/>
        <vertAlign val="superscript"/>
        <sz val="10.5"/>
        <color theme="0"/>
        <rFont val="Helvetica LT"/>
      </rPr>
      <t>1</t>
    </r>
    <r>
      <rPr>
        <b/>
        <sz val="10.5"/>
        <color theme="0"/>
        <rFont val="Helvetica LT"/>
      </rPr>
      <t xml:space="preserve"> per annum</t>
    </r>
  </si>
  <si>
    <r>
      <t xml:space="preserve">Buy/sell margin </t>
    </r>
    <r>
      <rPr>
        <b/>
        <vertAlign val="superscript"/>
        <sz val="10.5"/>
        <color theme="0"/>
        <rFont val="Helvetica LT"/>
      </rPr>
      <t>3</t>
    </r>
  </si>
  <si>
    <t>Performance Fee</t>
  </si>
  <si>
    <t>Buy</t>
  </si>
  <si>
    <t>Sell</t>
  </si>
  <si>
    <t>Pendal Enhanced Cash Fund</t>
  </si>
  <si>
    <t>n/a</t>
  </si>
  <si>
    <t>See "Performance Fee" tab</t>
  </si>
  <si>
    <t>OVS4610AU</t>
  </si>
  <si>
    <t>3. Buy/Sell spreads displayed are as at 20 August 2026. Note these can be subject to change.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</si>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</sst>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quot;$&quot;* #,##0_-;\-&quot;$&quot;* #,##0_-;_-&quot;$&quot;* &quot;-&quot;??_-;_-@_-"/>
    <numFmt numFmtId="165" formatCode="_-&quot;$&quot;* #,##0.0_-;\-&quot;$&quot;* #,##0.0_-;_-&quot;$&quot;* &quot;-&quot;??_-;_-@_-"/>
  </numFmts>
  <fonts count="50">
    <font>
      <sz val="11"/>
      <color theme="1"/>
      <name val="Aptos Narrow"/>
      <family val="2"/>
      <scheme val="minor"/>
    </font>
    <font>
      <sz val="11"/>
      <color theme="1"/>
      <name val="Aptos Narrow"/>
      <family val="2"/>
      <scheme val="minor"/>
    </font>
    <font>
      <sz val="11"/>
      <color theme="1"/>
      <name val="Helvetica LT"/>
      <family val="2"/>
    </font>
    <font>
      <sz val="10.5"/>
      <color indexed="8"/>
      <name val="Helvetica LT"/>
      <family val="2"/>
    </font>
    <font>
      <b/>
      <u/>
      <sz val="13"/>
      <color rgb="FF0000FF"/>
      <name val="Helvetica LT"/>
    </font>
    <font>
      <b/>
      <u/>
      <sz val="20"/>
      <color rgb="FF0000FF"/>
      <name val="Helvetica LT"/>
    </font>
    <font>
      <b/>
      <sz val="10.5"/>
      <name val="Helvetica LT"/>
    </font>
    <font>
      <sz val="10"/>
      <name val="Helvetica LT"/>
    </font>
    <font>
      <sz val="10"/>
      <color indexed="8"/>
      <name val="Helvetica LT"/>
    </font>
    <font>
      <b/>
      <sz val="11"/>
      <color rgb="FFFF0000"/>
      <name val="Helvetica LT"/>
    </font>
    <font>
      <b/>
      <sz val="11"/>
      <color theme="1" tint="4.9989318521683403E-2"/>
      <name val="Helvetica LT"/>
    </font>
    <font>
      <b/>
      <sz val="10"/>
      <name val="Helvetica LT"/>
    </font>
    <font>
      <sz val="11"/>
      <color indexed="8"/>
      <name val="Helvetica LT"/>
    </font>
    <font>
      <b/>
      <sz val="10"/>
      <color indexed="8"/>
      <name val="Helvetica LT"/>
    </font>
    <font>
      <b/>
      <sz val="12"/>
      <color rgb="FFFF0000"/>
      <name val="Helvetica LT"/>
    </font>
    <font>
      <b/>
      <sz val="10"/>
      <color theme="0"/>
      <name val="Helvetica LT"/>
    </font>
    <font>
      <b/>
      <sz val="10"/>
      <color rgb="FFFF0000"/>
      <name val="Helvetica LT"/>
    </font>
    <font>
      <b/>
      <sz val="10"/>
      <color rgb="FFDA8200"/>
      <name val="Helvetica LT"/>
    </font>
    <font>
      <sz val="10"/>
      <color theme="0"/>
      <name val="Helvetica LT"/>
    </font>
    <font>
      <b/>
      <sz val="10"/>
      <color rgb="FF2BA6DD"/>
      <name val="Helvetica LT"/>
    </font>
    <font>
      <sz val="10"/>
      <color rgb="FF2BA6DD"/>
      <name val="Helvetica LT"/>
    </font>
    <font>
      <b/>
      <sz val="10"/>
      <color rgb="FF489729"/>
      <name val="Helvetica LT"/>
    </font>
    <font>
      <b/>
      <sz val="10"/>
      <color rgb="FF63CA3A"/>
      <name val="Helvetica LT"/>
    </font>
    <font>
      <sz val="10"/>
      <color rgb="FF63CA3A"/>
      <name val="Helvetica LT"/>
    </font>
    <font>
      <sz val="9"/>
      <color indexed="8"/>
      <name val="Helvetica LT"/>
      <family val="2"/>
    </font>
    <font>
      <b/>
      <sz val="10.5"/>
      <color rgb="FFFF0000"/>
      <name val="Helvetica LT"/>
    </font>
    <font>
      <b/>
      <sz val="9"/>
      <color indexed="81"/>
      <name val="Tahoma"/>
      <family val="2"/>
    </font>
    <font>
      <sz val="9"/>
      <color indexed="81"/>
      <name val="Tahoma"/>
      <family val="2"/>
    </font>
    <font>
      <sz val="10.5"/>
      <color indexed="8"/>
      <name val="Arial"/>
      <family val="2"/>
    </font>
    <font>
      <b/>
      <sz val="12"/>
      <color indexed="8"/>
      <name val="Helvetica LT"/>
    </font>
    <font>
      <b/>
      <sz val="12"/>
      <color rgb="FF000000"/>
      <name val="Helvetica LT"/>
    </font>
    <font>
      <u/>
      <sz val="10"/>
      <color indexed="8"/>
      <name val="Helvetica LT"/>
    </font>
    <font>
      <b/>
      <u/>
      <sz val="10"/>
      <name val="Helvetica LT"/>
    </font>
    <font>
      <b/>
      <u/>
      <sz val="10"/>
      <color theme="1"/>
      <name val="Helvetica LT"/>
    </font>
    <font>
      <b/>
      <u/>
      <sz val="10"/>
      <color indexed="8"/>
      <name val="Helvetica LT"/>
    </font>
    <font>
      <i/>
      <sz val="10"/>
      <color indexed="8"/>
      <name val="Helvetica LT"/>
    </font>
    <font>
      <b/>
      <sz val="9"/>
      <color indexed="8"/>
      <name val="Helvetica LT"/>
    </font>
    <font>
      <b/>
      <sz val="10.5"/>
      <color indexed="8"/>
      <name val="Helvetica LT"/>
    </font>
    <font>
      <b/>
      <sz val="10.5"/>
      <color theme="0"/>
      <name val="Helvetica LT"/>
    </font>
    <font>
      <b/>
      <sz val="9.5"/>
      <color indexed="8"/>
      <name val="Helvetica LT"/>
    </font>
    <font>
      <b/>
      <sz val="10.5"/>
      <color rgb="FFE1DDEC"/>
      <name val="Helvetica LT"/>
    </font>
    <font>
      <sz val="10.5"/>
      <color rgb="FFE1DDEC"/>
      <name val="Helvetica LT"/>
    </font>
    <font>
      <b/>
      <sz val="10.5"/>
      <color theme="1"/>
      <name val="Helvetica LT"/>
    </font>
    <font>
      <sz val="10.5"/>
      <color theme="0"/>
      <name val="Helvetica LT"/>
      <family val="2"/>
    </font>
    <font>
      <sz val="10.5"/>
      <color indexed="8"/>
      <name val="Helvetica LT"/>
    </font>
    <font>
      <b/>
      <sz val="12"/>
      <color theme="0"/>
      <name val="Helvetica LT"/>
    </font>
    <font>
      <b/>
      <vertAlign val="superscript"/>
      <sz val="12"/>
      <color theme="0"/>
      <name val="Helvetica LT"/>
    </font>
    <font>
      <sz val="8"/>
      <color indexed="8"/>
      <name val="Helvetica LT"/>
    </font>
    <font>
      <vertAlign val="superscript"/>
      <sz val="8"/>
      <color rgb="FF000000"/>
      <name val="Helvetica LT"/>
    </font>
    <font>
      <b/>
      <vertAlign val="superscript"/>
      <sz val="10.5"/>
      <color theme="0"/>
      <name val="Helvetica LT"/>
    </font>
  </fonts>
  <fills count="1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461E64"/>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FFD54F"/>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1"/>
        <bgColor indexed="64"/>
      </patternFill>
    </fill>
    <fill>
      <patternFill patternType="solid">
        <fgColor theme="0" tint="-0.14999847407452621"/>
        <bgColor indexed="64"/>
      </patternFill>
    </fill>
    <fill>
      <patternFill patternType="solid">
        <fgColor rgb="FFE1DDEC"/>
        <bgColor indexed="64"/>
      </patternFill>
    </fill>
  </fills>
  <borders count="2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0" fontId="1" fillId="0" borderId="0"/>
  </cellStyleXfs>
  <cellXfs count="158">
    <xf numFmtId="0" fontId="0" fillId="0" borderId="0" xfId="0"/>
    <xf numFmtId="0" fontId="3" fillId="2" borderId="0" xfId="3" applyFont="1" applyFill="1"/>
    <xf numFmtId="0" fontId="4" fillId="2" borderId="0" xfId="3" applyFont="1" applyFill="1"/>
    <xf numFmtId="0" fontId="5" fillId="2" borderId="0" xfId="3" applyFont="1" applyFill="1"/>
    <xf numFmtId="0" fontId="3" fillId="2" borderId="0" xfId="3" applyFont="1" applyFill="1" applyAlignment="1">
      <alignment horizontal="center"/>
    </xf>
    <xf numFmtId="0" fontId="3" fillId="0" borderId="0" xfId="3" applyFont="1"/>
    <xf numFmtId="0" fontId="6" fillId="3" borderId="1" xfId="3" applyFont="1" applyFill="1" applyBorder="1"/>
    <xf numFmtId="0" fontId="7" fillId="3" borderId="2" xfId="3" applyFont="1" applyFill="1" applyBorder="1"/>
    <xf numFmtId="0" fontId="8" fillId="2" borderId="0" xfId="3" applyFont="1" applyFill="1"/>
    <xf numFmtId="0" fontId="9" fillId="2" borderId="0" xfId="3" applyFont="1" applyFill="1"/>
    <xf numFmtId="0" fontId="10" fillId="2" borderId="0" xfId="3" applyFont="1" applyFill="1"/>
    <xf numFmtId="0" fontId="11" fillId="3" borderId="3" xfId="3" applyFont="1" applyFill="1" applyBorder="1"/>
    <xf numFmtId="0" fontId="3" fillId="2" borderId="0" xfId="3" applyFont="1" applyFill="1" applyProtection="1">
      <protection locked="0"/>
    </xf>
    <xf numFmtId="0" fontId="3" fillId="0" borderId="0" xfId="3" applyFont="1" applyProtection="1">
      <protection locked="0"/>
    </xf>
    <xf numFmtId="0" fontId="12" fillId="2" borderId="0" xfId="3" applyFont="1" applyFill="1"/>
    <xf numFmtId="0" fontId="11" fillId="3" borderId="6" xfId="3" applyFont="1" applyFill="1" applyBorder="1"/>
    <xf numFmtId="0" fontId="13" fillId="2" borderId="0" xfId="3" applyFont="1" applyFill="1"/>
    <xf numFmtId="10" fontId="13" fillId="2" borderId="0" xfId="1" applyNumberFormat="1" applyFont="1" applyFill="1" applyProtection="1"/>
    <xf numFmtId="0" fontId="12" fillId="0" borderId="0" xfId="3" applyFont="1"/>
    <xf numFmtId="164" fontId="13" fillId="2" borderId="0" xfId="1" applyNumberFormat="1" applyFont="1" applyFill="1" applyProtection="1"/>
    <xf numFmtId="0" fontId="14" fillId="2" borderId="0" xfId="3" applyFont="1" applyFill="1"/>
    <xf numFmtId="0" fontId="15" fillId="5" borderId="0" xfId="3" applyFont="1" applyFill="1" applyAlignment="1">
      <alignment vertical="top"/>
    </xf>
    <xf numFmtId="0" fontId="15" fillId="5" borderId="0" xfId="3" applyFont="1" applyFill="1" applyAlignment="1">
      <alignment horizontal="left" vertical="top" wrapText="1"/>
    </xf>
    <xf numFmtId="0" fontId="15" fillId="5" borderId="0" xfId="3" applyFont="1" applyFill="1" applyAlignment="1">
      <alignment horizontal="center" vertical="top" wrapText="1"/>
    </xf>
    <xf numFmtId="0" fontId="15" fillId="5" borderId="0" xfId="3" applyFont="1" applyFill="1" applyAlignment="1">
      <alignment horizontal="center" vertical="top"/>
    </xf>
    <xf numFmtId="0" fontId="3" fillId="0" borderId="0" xfId="3" applyFont="1" applyAlignment="1">
      <alignment horizontal="center"/>
    </xf>
    <xf numFmtId="0" fontId="11" fillId="6" borderId="0" xfId="3" applyFont="1" applyFill="1"/>
    <xf numFmtId="0" fontId="8" fillId="2" borderId="0" xfId="3" applyFont="1" applyFill="1" applyAlignment="1">
      <alignment horizontal="center"/>
    </xf>
    <xf numFmtId="0" fontId="8" fillId="7" borderId="0" xfId="3" applyFont="1" applyFill="1"/>
    <xf numFmtId="10" fontId="8" fillId="2" borderId="0" xfId="3" applyNumberFormat="1" applyFont="1" applyFill="1" applyAlignment="1">
      <alignment horizontal="left"/>
    </xf>
    <xf numFmtId="9" fontId="16" fillId="4" borderId="0" xfId="2" applyFont="1" applyFill="1" applyAlignment="1" applyProtection="1">
      <alignment horizontal="center"/>
      <protection locked="0"/>
    </xf>
    <xf numFmtId="164" fontId="8" fillId="2" borderId="0" xfId="1" applyNumberFormat="1" applyFont="1" applyFill="1" applyAlignment="1" applyProtection="1"/>
    <xf numFmtId="10" fontId="8" fillId="2" borderId="0" xfId="3" applyNumberFormat="1" applyFont="1" applyFill="1" applyAlignment="1">
      <alignment horizontal="center"/>
    </xf>
    <xf numFmtId="164" fontId="8" fillId="2" borderId="0" xfId="1" applyNumberFormat="1" applyFont="1" applyFill="1" applyAlignment="1" applyProtection="1">
      <alignment horizontal="center"/>
    </xf>
    <xf numFmtId="0" fontId="13" fillId="8" borderId="0" xfId="3" applyFont="1" applyFill="1"/>
    <xf numFmtId="0" fontId="8" fillId="8" borderId="0" xfId="3" applyFont="1" applyFill="1" applyAlignment="1">
      <alignment horizontal="left"/>
    </xf>
    <xf numFmtId="0" fontId="8" fillId="8" borderId="0" xfId="3" applyFont="1" applyFill="1" applyAlignment="1">
      <alignment horizontal="center"/>
    </xf>
    <xf numFmtId="164" fontId="8" fillId="8" borderId="0" xfId="3" applyNumberFormat="1" applyFont="1" applyFill="1" applyAlignment="1">
      <alignment horizontal="left"/>
    </xf>
    <xf numFmtId="9" fontId="16" fillId="4" borderId="0" xfId="3" applyNumberFormat="1" applyFont="1" applyFill="1" applyAlignment="1" applyProtection="1">
      <alignment horizontal="center"/>
      <protection locked="0"/>
    </xf>
    <xf numFmtId="0" fontId="17" fillId="9" borderId="0" xfId="3" applyFont="1" applyFill="1"/>
    <xf numFmtId="0" fontId="18" fillId="9" borderId="0" xfId="3" applyFont="1" applyFill="1" applyAlignment="1">
      <alignment horizontal="left"/>
    </xf>
    <xf numFmtId="0" fontId="18" fillId="9" borderId="0" xfId="3" applyFont="1" applyFill="1" applyAlignment="1">
      <alignment horizontal="center"/>
    </xf>
    <xf numFmtId="164" fontId="18" fillId="9" borderId="0" xfId="3" applyNumberFormat="1" applyFont="1" applyFill="1" applyAlignment="1">
      <alignment horizontal="left"/>
    </xf>
    <xf numFmtId="0" fontId="19" fillId="10" borderId="0" xfId="3" applyFont="1" applyFill="1"/>
    <xf numFmtId="0" fontId="20" fillId="10" borderId="0" xfId="3" applyFont="1" applyFill="1" applyAlignment="1">
      <alignment horizontal="left"/>
    </xf>
    <xf numFmtId="0" fontId="20" fillId="10" borderId="0" xfId="3" applyFont="1" applyFill="1" applyAlignment="1">
      <alignment horizontal="center"/>
    </xf>
    <xf numFmtId="164" fontId="20" fillId="10" borderId="0" xfId="3" applyNumberFormat="1" applyFont="1" applyFill="1" applyAlignment="1">
      <alignment horizontal="left"/>
    </xf>
    <xf numFmtId="0" fontId="21" fillId="11" borderId="0" xfId="3" applyFont="1" applyFill="1"/>
    <xf numFmtId="0" fontId="22" fillId="11" borderId="0" xfId="3" applyFont="1" applyFill="1" applyAlignment="1">
      <alignment horizontal="left"/>
    </xf>
    <xf numFmtId="0" fontId="23" fillId="11" borderId="0" xfId="3" applyFont="1" applyFill="1" applyAlignment="1">
      <alignment horizontal="center"/>
    </xf>
    <xf numFmtId="164" fontId="22" fillId="11" borderId="0" xfId="3" applyNumberFormat="1" applyFont="1" applyFill="1" applyAlignment="1">
      <alignment horizontal="left"/>
    </xf>
    <xf numFmtId="0" fontId="13" fillId="12" borderId="0" xfId="3" applyFont="1" applyFill="1"/>
    <xf numFmtId="0" fontId="8" fillId="12" borderId="0" xfId="3" applyFont="1" applyFill="1" applyAlignment="1">
      <alignment horizontal="left"/>
    </xf>
    <xf numFmtId="0" fontId="8" fillId="12" borderId="0" xfId="3" applyFont="1" applyFill="1"/>
    <xf numFmtId="0" fontId="8" fillId="12" borderId="0" xfId="3" applyFont="1" applyFill="1" applyAlignment="1">
      <alignment horizontal="center"/>
    </xf>
    <xf numFmtId="0" fontId="15" fillId="13" borderId="0" xfId="3" applyFont="1" applyFill="1" applyAlignment="1">
      <alignment vertical="top"/>
    </xf>
    <xf numFmtId="10" fontId="15" fillId="13" borderId="0" xfId="2" applyNumberFormat="1" applyFont="1" applyFill="1" applyAlignment="1" applyProtection="1">
      <alignment horizontal="center" vertical="top"/>
    </xf>
    <xf numFmtId="164" fontId="15" fillId="13" borderId="0" xfId="1" applyNumberFormat="1" applyFont="1" applyFill="1" applyAlignment="1" applyProtection="1">
      <alignment horizontal="center" vertical="top"/>
    </xf>
    <xf numFmtId="0" fontId="24" fillId="2" borderId="0" xfId="3" applyFont="1" applyFill="1" applyAlignment="1">
      <alignment vertical="top"/>
    </xf>
    <xf numFmtId="0" fontId="25" fillId="2" borderId="0" xfId="3" applyFont="1" applyFill="1" applyAlignment="1">
      <alignment vertical="center"/>
    </xf>
    <xf numFmtId="0" fontId="25" fillId="4" borderId="9" xfId="3" applyFont="1" applyFill="1" applyBorder="1" applyAlignment="1">
      <alignment horizontal="center" vertical="center"/>
    </xf>
    <xf numFmtId="44" fontId="24" fillId="2" borderId="0" xfId="3" applyNumberFormat="1" applyFont="1" applyFill="1" applyAlignment="1">
      <alignment vertical="top"/>
    </xf>
    <xf numFmtId="0" fontId="24" fillId="2" borderId="0" xfId="3" applyFont="1" applyFill="1"/>
    <xf numFmtId="0" fontId="24" fillId="2" borderId="0" xfId="3" applyFont="1" applyFill="1" applyAlignment="1">
      <alignment wrapText="1"/>
    </xf>
    <xf numFmtId="0" fontId="24" fillId="2" borderId="0" xfId="3" applyFont="1" applyFill="1" applyAlignment="1">
      <alignment horizontal="left"/>
    </xf>
    <xf numFmtId="0" fontId="28" fillId="14" borderId="0" xfId="3" applyFont="1" applyFill="1"/>
    <xf numFmtId="0" fontId="3" fillId="14" borderId="0" xfId="3" applyFont="1" applyFill="1"/>
    <xf numFmtId="0" fontId="3" fillId="2" borderId="10" xfId="3" applyFont="1" applyFill="1" applyBorder="1"/>
    <xf numFmtId="0" fontId="3" fillId="2" borderId="11" xfId="3" applyFont="1" applyFill="1" applyBorder="1"/>
    <xf numFmtId="0" fontId="3" fillId="2" borderId="11" xfId="3" applyFont="1" applyFill="1" applyBorder="1" applyAlignment="1">
      <alignment horizontal="center"/>
    </xf>
    <xf numFmtId="0" fontId="3" fillId="2" borderId="12" xfId="3" applyFont="1" applyFill="1" applyBorder="1" applyAlignment="1">
      <alignment horizontal="center"/>
    </xf>
    <xf numFmtId="0" fontId="3" fillId="2" borderId="4" xfId="3" applyFont="1" applyFill="1" applyBorder="1"/>
    <xf numFmtId="0" fontId="29" fillId="2" borderId="0" xfId="3" applyFont="1" applyFill="1"/>
    <xf numFmtId="0" fontId="31" fillId="2" borderId="0" xfId="3" applyFont="1" applyFill="1"/>
    <xf numFmtId="0" fontId="8" fillId="2" borderId="13" xfId="3" applyFont="1" applyFill="1" applyBorder="1" applyAlignment="1">
      <alignment horizontal="center"/>
    </xf>
    <xf numFmtId="0" fontId="8" fillId="2" borderId="13" xfId="3" applyFont="1" applyFill="1" applyBorder="1"/>
    <xf numFmtId="164" fontId="8" fillId="2" borderId="0" xfId="3" applyNumberFormat="1" applyFont="1" applyFill="1"/>
    <xf numFmtId="14" fontId="8" fillId="2" borderId="0" xfId="3" applyNumberFormat="1" applyFont="1" applyFill="1"/>
    <xf numFmtId="0" fontId="13" fillId="2" borderId="0" xfId="3" applyFont="1" applyFill="1" applyAlignment="1">
      <alignment horizontal="center"/>
    </xf>
    <xf numFmtId="0" fontId="18" fillId="5" borderId="0" xfId="3" applyFont="1" applyFill="1" applyAlignment="1">
      <alignment vertical="center"/>
    </xf>
    <xf numFmtId="0" fontId="15" fillId="5" borderId="0" xfId="3" applyFont="1" applyFill="1" applyAlignment="1">
      <alignment horizontal="right" vertical="center"/>
    </xf>
    <xf numFmtId="0" fontId="32" fillId="2" borderId="0" xfId="3" applyFont="1" applyFill="1"/>
    <xf numFmtId="0" fontId="11" fillId="2" borderId="0" xfId="3" applyFont="1" applyFill="1"/>
    <xf numFmtId="9" fontId="8" fillId="2" borderId="0" xfId="3" applyNumberFormat="1" applyFont="1" applyFill="1" applyAlignment="1">
      <alignment horizontal="center"/>
    </xf>
    <xf numFmtId="164" fontId="8" fillId="2" borderId="0" xfId="3" applyNumberFormat="1" applyFont="1" applyFill="1" applyAlignment="1">
      <alignment horizontal="center"/>
    </xf>
    <xf numFmtId="10" fontId="8" fillId="2" borderId="0" xfId="2" applyNumberFormat="1" applyFont="1" applyFill="1" applyAlignment="1">
      <alignment horizontal="center"/>
    </xf>
    <xf numFmtId="44" fontId="8" fillId="2" borderId="0" xfId="1" applyFont="1" applyFill="1" applyAlignment="1">
      <alignment horizontal="center"/>
    </xf>
    <xf numFmtId="0" fontId="33" fillId="2" borderId="0" xfId="3" applyFont="1" applyFill="1"/>
    <xf numFmtId="0" fontId="34" fillId="2" borderId="0" xfId="3" applyFont="1" applyFill="1"/>
    <xf numFmtId="9" fontId="8" fillId="2" borderId="14" xfId="3" applyNumberFormat="1" applyFont="1" applyFill="1" applyBorder="1" applyAlignment="1">
      <alignment horizontal="center"/>
    </xf>
    <xf numFmtId="164" fontId="8" fillId="2" borderId="14" xfId="3" applyNumberFormat="1" applyFont="1" applyFill="1" applyBorder="1" applyAlignment="1">
      <alignment horizontal="center"/>
    </xf>
    <xf numFmtId="10" fontId="8" fillId="2" borderId="14" xfId="2" applyNumberFormat="1" applyFont="1" applyFill="1" applyBorder="1" applyAlignment="1">
      <alignment horizontal="center"/>
    </xf>
    <xf numFmtId="44" fontId="8" fillId="2" borderId="14" xfId="1" applyFont="1" applyFill="1" applyBorder="1" applyAlignment="1">
      <alignment horizontal="center"/>
    </xf>
    <xf numFmtId="9" fontId="11" fillId="2" borderId="0" xfId="3" applyNumberFormat="1" applyFont="1" applyFill="1" applyAlignment="1">
      <alignment horizontal="center" vertical="center"/>
    </xf>
    <xf numFmtId="164" fontId="11" fillId="2" borderId="0" xfId="1" applyNumberFormat="1" applyFont="1" applyFill="1" applyBorder="1" applyAlignment="1" applyProtection="1">
      <alignment horizontal="center" vertical="center"/>
    </xf>
    <xf numFmtId="10" fontId="11" fillId="2" borderId="0" xfId="2" applyNumberFormat="1" applyFont="1" applyFill="1" applyBorder="1" applyAlignment="1" applyProtection="1">
      <alignment horizontal="center" vertical="center"/>
    </xf>
    <xf numFmtId="44" fontId="11" fillId="2" borderId="0" xfId="1" applyFont="1" applyFill="1" applyBorder="1" applyAlignment="1" applyProtection="1">
      <alignment horizontal="center" vertical="center"/>
    </xf>
    <xf numFmtId="0" fontId="35" fillId="2" borderId="0" xfId="3" applyFont="1" applyFill="1"/>
    <xf numFmtId="0" fontId="8" fillId="0" borderId="0" xfId="3" applyFont="1"/>
    <xf numFmtId="0" fontId="36" fillId="2" borderId="0" xfId="3" applyFont="1" applyFill="1"/>
    <xf numFmtId="0" fontId="24" fillId="2" borderId="13" xfId="3" applyFont="1" applyFill="1" applyBorder="1"/>
    <xf numFmtId="0" fontId="24" fillId="2" borderId="13" xfId="3" applyFont="1" applyFill="1" applyBorder="1" applyAlignment="1">
      <alignment vertical="top"/>
    </xf>
    <xf numFmtId="0" fontId="24" fillId="2" borderId="13" xfId="3" applyFont="1" applyFill="1" applyBorder="1" applyAlignment="1">
      <alignment horizontal="left"/>
    </xf>
    <xf numFmtId="0" fontId="3" fillId="2" borderId="13" xfId="3" applyFont="1" applyFill="1" applyBorder="1" applyAlignment="1">
      <alignment horizontal="center"/>
    </xf>
    <xf numFmtId="0" fontId="3" fillId="2" borderId="13" xfId="3" applyFont="1" applyFill="1" applyBorder="1"/>
    <xf numFmtId="0" fontId="3" fillId="2" borderId="15" xfId="3" applyFont="1" applyFill="1" applyBorder="1"/>
    <xf numFmtId="0" fontId="3" fillId="2" borderId="16" xfId="3" applyFont="1" applyFill="1" applyBorder="1"/>
    <xf numFmtId="44" fontId="3" fillId="2" borderId="0" xfId="1" applyFont="1" applyFill="1" applyProtection="1"/>
    <xf numFmtId="0" fontId="37" fillId="2" borderId="0" xfId="3" applyFont="1" applyFill="1"/>
    <xf numFmtId="0" fontId="38" fillId="5" borderId="0" xfId="3" applyFont="1" applyFill="1" applyAlignment="1">
      <alignment vertical="top"/>
    </xf>
    <xf numFmtId="0" fontId="38" fillId="5" borderId="0" xfId="3" applyFont="1" applyFill="1" applyAlignment="1">
      <alignment horizontal="left" vertical="top" wrapText="1"/>
    </xf>
    <xf numFmtId="0" fontId="38" fillId="5" borderId="0" xfId="3" applyFont="1" applyFill="1" applyAlignment="1">
      <alignment horizontal="center" vertical="top"/>
    </xf>
    <xf numFmtId="0" fontId="39" fillId="2" borderId="0" xfId="3" applyFont="1" applyFill="1" applyAlignment="1">
      <alignment horizontal="center"/>
    </xf>
    <xf numFmtId="0" fontId="37" fillId="2" borderId="0" xfId="3" applyFont="1" applyFill="1" applyAlignment="1">
      <alignment horizontal="center"/>
    </xf>
    <xf numFmtId="0" fontId="6" fillId="15" borderId="0" xfId="3" applyFont="1" applyFill="1"/>
    <xf numFmtId="0" fontId="40" fillId="15" borderId="0" xfId="3" applyFont="1" applyFill="1"/>
    <xf numFmtId="0" fontId="41" fillId="15" borderId="0" xfId="3" applyFont="1" applyFill="1"/>
    <xf numFmtId="0" fontId="3" fillId="7" borderId="0" xfId="3" applyFont="1" applyFill="1"/>
    <xf numFmtId="10" fontId="3" fillId="2" borderId="0" xfId="3" applyNumberFormat="1" applyFont="1" applyFill="1" applyAlignment="1">
      <alignment horizontal="left"/>
    </xf>
    <xf numFmtId="10" fontId="3" fillId="2" borderId="0" xfId="3" applyNumberFormat="1" applyFont="1" applyFill="1" applyAlignment="1">
      <alignment horizontal="center"/>
    </xf>
    <xf numFmtId="10" fontId="3" fillId="2" borderId="0" xfId="2" applyNumberFormat="1" applyFont="1" applyFill="1" applyAlignment="1" applyProtection="1">
      <alignment horizontal="left"/>
    </xf>
    <xf numFmtId="0" fontId="37" fillId="15" borderId="0" xfId="3" applyFont="1" applyFill="1"/>
    <xf numFmtId="0" fontId="3" fillId="15" borderId="0" xfId="3" applyFont="1" applyFill="1" applyAlignment="1">
      <alignment horizontal="left"/>
    </xf>
    <xf numFmtId="0" fontId="3" fillId="15" borderId="0" xfId="3" applyFont="1" applyFill="1" applyAlignment="1">
      <alignment horizontal="center"/>
    </xf>
    <xf numFmtId="0" fontId="3" fillId="15" borderId="0" xfId="3" applyFont="1" applyFill="1"/>
    <xf numFmtId="0" fontId="42" fillId="15" borderId="0" xfId="3" applyFont="1" applyFill="1"/>
    <xf numFmtId="0" fontId="43" fillId="15" borderId="0" xfId="3" applyFont="1" applyFill="1" applyAlignment="1">
      <alignment horizontal="left"/>
    </xf>
    <xf numFmtId="0" fontId="43" fillId="15" borderId="0" xfId="3" applyFont="1" applyFill="1" applyAlignment="1">
      <alignment horizontal="center"/>
    </xf>
    <xf numFmtId="9" fontId="3" fillId="2" borderId="0" xfId="3" applyNumberFormat="1" applyFont="1" applyFill="1" applyAlignment="1">
      <alignment horizontal="center"/>
    </xf>
    <xf numFmtId="0" fontId="38" fillId="15" borderId="0" xfId="3" applyFont="1" applyFill="1" applyAlignment="1">
      <alignment horizontal="left"/>
    </xf>
    <xf numFmtId="0" fontId="38" fillId="15" borderId="0" xfId="3" applyFont="1" applyFill="1" applyAlignment="1">
      <alignment horizontal="center"/>
    </xf>
    <xf numFmtId="0" fontId="44" fillId="7" borderId="0" xfId="3" applyFont="1" applyFill="1"/>
    <xf numFmtId="10" fontId="3" fillId="0" borderId="0" xfId="3" applyNumberFormat="1" applyFont="1" applyAlignment="1">
      <alignment horizontal="center"/>
    </xf>
    <xf numFmtId="0" fontId="28" fillId="7" borderId="0" xfId="3" applyFont="1" applyFill="1"/>
    <xf numFmtId="0" fontId="45" fillId="5" borderId="0" xfId="3" applyFont="1" applyFill="1" applyAlignment="1">
      <alignment vertical="top"/>
    </xf>
    <xf numFmtId="0" fontId="45" fillId="5" borderId="0" xfId="3" applyFont="1" applyFill="1" applyAlignment="1">
      <alignment horizontal="left" vertical="top" wrapText="1"/>
    </xf>
    <xf numFmtId="0" fontId="45" fillId="5" borderId="0" xfId="3" applyFont="1" applyFill="1" applyAlignment="1">
      <alignment horizontal="center" vertical="top" wrapText="1"/>
    </xf>
    <xf numFmtId="0" fontId="37" fillId="0" borderId="17" xfId="3" applyFont="1" applyBorder="1" applyAlignment="1">
      <alignment wrapText="1"/>
    </xf>
    <xf numFmtId="10" fontId="3" fillId="0" borderId="17" xfId="3" applyNumberFormat="1" applyFont="1" applyBorder="1" applyAlignment="1">
      <alignment horizontal="center" vertical="top"/>
    </xf>
    <xf numFmtId="0" fontId="3" fillId="0" borderId="17" xfId="3" applyFont="1" applyBorder="1" applyAlignment="1">
      <alignment vertical="top" wrapText="1"/>
    </xf>
    <xf numFmtId="0" fontId="37" fillId="0" borderId="17" xfId="3" applyFont="1" applyBorder="1" applyAlignment="1">
      <alignment vertical="top" wrapText="1"/>
    </xf>
    <xf numFmtId="0" fontId="47" fillId="7" borderId="0" xfId="3" quotePrefix="1" applyFont="1" applyFill="1"/>
    <xf numFmtId="0" fontId="13" fillId="2" borderId="0" xfId="3" applyFont="1" applyFill="1" applyAlignment="1">
      <alignment horizontal="right"/>
    </xf>
    <xf numFmtId="14" fontId="37" fillId="2" borderId="0" xfId="1" applyNumberFormat="1" applyFont="1" applyFill="1" applyAlignment="1" applyProtection="1">
      <alignment horizontal="center"/>
    </xf>
    <xf numFmtId="10" fontId="3" fillId="0" borderId="0" xfId="3" applyNumberFormat="1" applyFont="1" applyAlignment="1">
      <alignment horizontal="left"/>
    </xf>
    <xf numFmtId="10" fontId="3" fillId="0" borderId="0" xfId="2" applyNumberFormat="1" applyFont="1" applyFill="1" applyAlignment="1" applyProtection="1">
      <alignment horizontal="left"/>
    </xf>
    <xf numFmtId="9" fontId="3" fillId="0" borderId="0" xfId="3" applyNumberFormat="1" applyFont="1" applyAlignment="1">
      <alignment horizontal="center"/>
    </xf>
    <xf numFmtId="165" fontId="8" fillId="2" borderId="0" xfId="3" applyNumberFormat="1" applyFont="1" applyFill="1" applyAlignment="1">
      <alignment horizontal="center"/>
    </xf>
    <xf numFmtId="164" fontId="11" fillId="4" borderId="18" xfId="1" applyNumberFormat="1" applyFont="1" applyFill="1" applyBorder="1" applyAlignment="1" applyProtection="1">
      <alignment horizontal="left"/>
      <protection locked="0"/>
    </xf>
    <xf numFmtId="0" fontId="0" fillId="0" borderId="19" xfId="0" applyBorder="1"/>
    <xf numFmtId="164" fontId="11" fillId="4" borderId="4" xfId="1" applyNumberFormat="1" applyFont="1" applyFill="1" applyBorder="1" applyAlignment="1" applyProtection="1">
      <protection locked="0"/>
    </xf>
    <xf numFmtId="0" fontId="0" fillId="0" borderId="5" xfId="0" applyBorder="1"/>
    <xf numFmtId="164" fontId="11" fillId="4" borderId="7" xfId="1" applyNumberFormat="1" applyFont="1" applyFill="1" applyBorder="1" applyAlignment="1" applyProtection="1">
      <protection locked="0"/>
    </xf>
    <xf numFmtId="0" fontId="0" fillId="0" borderId="8" xfId="0" applyBorder="1"/>
    <xf numFmtId="0" fontId="24" fillId="2" borderId="0" xfId="3" applyFont="1" applyFill="1" applyAlignment="1">
      <alignment horizontal="left" vertical="top" wrapText="1"/>
    </xf>
    <xf numFmtId="0" fontId="24" fillId="2" borderId="14" xfId="3" applyFont="1" applyFill="1" applyBorder="1" applyAlignment="1">
      <alignment horizontal="left" vertical="top" wrapText="1"/>
    </xf>
    <xf numFmtId="0" fontId="38" fillId="5" borderId="0" xfId="3" applyFont="1" applyFill="1" applyAlignment="1">
      <alignment horizontal="center" vertical="top"/>
    </xf>
    <xf numFmtId="0" fontId="24" fillId="0" borderId="0" xfId="3" applyFont="1" applyAlignment="1">
      <alignment horizontal="left" vertical="top" wrapText="1"/>
    </xf>
  </cellXfs>
  <cellStyles count="5">
    <cellStyle name="Currency" xfId="1" builtinId="4"/>
    <cellStyle name="Normal" xfId="0" builtinId="0"/>
    <cellStyle name="Normal 2" xfId="3" xr:uid="{49F8A322-885D-45D3-B4EB-273F1E81EA89}"/>
    <cellStyle name="Normal 4" xfId="4" xr:uid="{1D13A2E5-FC6A-4E55-B373-8A3229E2831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302559</xdr:colOff>
      <xdr:row>3</xdr:row>
      <xdr:rowOff>89646</xdr:rowOff>
    </xdr:from>
    <xdr:to>
      <xdr:col>5</xdr:col>
      <xdr:colOff>459441</xdr:colOff>
      <xdr:row>7</xdr:row>
      <xdr:rowOff>190499</xdr:rowOff>
    </xdr:to>
    <xdr:sp macro="" textlink="">
      <xdr:nvSpPr>
        <xdr:cNvPr id="2" name="Arrow: Down 1">
          <a:extLst>
            <a:ext uri="{FF2B5EF4-FFF2-40B4-BE49-F238E27FC236}">
              <a16:creationId xmlns:a16="http://schemas.microsoft.com/office/drawing/2014/main" id="{4096FCB0-4D68-4B0E-B9ED-DCD529A9BF64}"/>
            </a:ext>
          </a:extLst>
        </xdr:cNvPr>
        <xdr:cNvSpPr/>
      </xdr:nvSpPr>
      <xdr:spPr>
        <a:xfrm>
          <a:off x="8455959" y="770684"/>
          <a:ext cx="156882" cy="810465"/>
        </a:xfrm>
        <a:prstGeom prst="downArrow">
          <a:avLst/>
        </a:prstGeom>
        <a:solidFill>
          <a:srgbClr val="232CE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263338</xdr:colOff>
      <xdr:row>2</xdr:row>
      <xdr:rowOff>95252</xdr:rowOff>
    </xdr:from>
    <xdr:to>
      <xdr:col>5</xdr:col>
      <xdr:colOff>173691</xdr:colOff>
      <xdr:row>3</xdr:row>
      <xdr:rowOff>56033</xdr:rowOff>
    </xdr:to>
    <xdr:sp macro="" textlink="">
      <xdr:nvSpPr>
        <xdr:cNvPr id="3" name="Arrow: Down 2">
          <a:extLst>
            <a:ext uri="{FF2B5EF4-FFF2-40B4-BE49-F238E27FC236}">
              <a16:creationId xmlns:a16="http://schemas.microsoft.com/office/drawing/2014/main" id="{66417425-6345-4754-B2B9-DA9D29583F56}"/>
            </a:ext>
          </a:extLst>
        </xdr:cNvPr>
        <xdr:cNvSpPr/>
      </xdr:nvSpPr>
      <xdr:spPr>
        <a:xfrm rot="5400000">
          <a:off x="7789068" y="199047"/>
          <a:ext cx="136994" cy="939053"/>
        </a:xfrm>
        <a:prstGeom prst="downArrow">
          <a:avLst/>
        </a:prstGeom>
        <a:solidFill>
          <a:srgbClr val="232CE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876300</xdr:colOff>
      <xdr:row>2</xdr:row>
      <xdr:rowOff>4242</xdr:rowOff>
    </xdr:from>
    <xdr:to>
      <xdr:col>11</xdr:col>
      <xdr:colOff>135475</xdr:colOff>
      <xdr:row>3</xdr:row>
      <xdr:rowOff>152150</xdr:rowOff>
    </xdr:to>
    <xdr:pic>
      <xdr:nvPicPr>
        <xdr:cNvPr id="2" name="Picture 1">
          <a:extLst>
            <a:ext uri="{FF2B5EF4-FFF2-40B4-BE49-F238E27FC236}">
              <a16:creationId xmlns:a16="http://schemas.microsoft.com/office/drawing/2014/main" id="{500615B6-409F-49E0-8E87-362C84070003}"/>
            </a:ext>
          </a:extLst>
        </xdr:cNvPr>
        <xdr:cNvPicPr>
          <a:picLocks noChangeAspect="1"/>
        </xdr:cNvPicPr>
      </xdr:nvPicPr>
      <xdr:blipFill>
        <a:blip xmlns:r="http://schemas.openxmlformats.org/officeDocument/2006/relationships" r:embed="rId1"/>
        <a:stretch>
          <a:fillRect/>
        </a:stretch>
      </xdr:blipFill>
      <xdr:spPr>
        <a:xfrm>
          <a:off x="6734175" y="347142"/>
          <a:ext cx="3364450" cy="3479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270254</xdr:colOff>
      <xdr:row>0</xdr:row>
      <xdr:rowOff>104775</xdr:rowOff>
    </xdr:from>
    <xdr:to>
      <xdr:col>9</xdr:col>
      <xdr:colOff>57150</xdr:colOff>
      <xdr:row>2</xdr:row>
      <xdr:rowOff>66675</xdr:rowOff>
    </xdr:to>
    <xdr:pic>
      <xdr:nvPicPr>
        <xdr:cNvPr id="2" name="Picture 1">
          <a:extLst>
            <a:ext uri="{FF2B5EF4-FFF2-40B4-BE49-F238E27FC236}">
              <a16:creationId xmlns:a16="http://schemas.microsoft.com/office/drawing/2014/main" id="{4D837E4A-1E8D-4E4C-B5D3-2F6C3AD38CBA}"/>
            </a:ext>
          </a:extLst>
        </xdr:cNvPr>
        <xdr:cNvPicPr>
          <a:picLocks noChangeAspect="1"/>
        </xdr:cNvPicPr>
      </xdr:nvPicPr>
      <xdr:blipFill>
        <a:blip xmlns:r="http://schemas.openxmlformats.org/officeDocument/2006/relationships" r:embed="rId1"/>
        <a:stretch>
          <a:fillRect/>
        </a:stretch>
      </xdr:blipFill>
      <xdr:spPr>
        <a:xfrm>
          <a:off x="10033379" y="104775"/>
          <a:ext cx="3025396" cy="304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2CF-6054-480F-80BC-9D22AEA64BC9}">
  <sheetPr>
    <tabColor theme="1"/>
  </sheetPr>
  <dimension ref="A1:AY135"/>
  <sheetViews>
    <sheetView tabSelected="1" workbookViewId="0">
      <selection activeCell="C3" sqref="C3:D3"/>
    </sheetView>
  </sheetViews>
  <sheetFormatPr defaultColWidth="10.28515625" defaultRowHeight="13.5"/>
  <cols>
    <col min="1" max="1" width="5.85546875" style="5" customWidth="1"/>
    <col min="2" max="2" width="57" style="5" customWidth="1"/>
    <col min="3" max="3" width="16.5703125" style="13" customWidth="1"/>
    <col min="4" max="4" width="20.28515625" style="13" customWidth="1"/>
    <col min="5" max="5" width="14.42578125" style="13" customWidth="1"/>
    <col min="6" max="6" width="12.28515625" style="13" customWidth="1"/>
    <col min="7" max="7" width="13.28515625" style="5" customWidth="1"/>
    <col min="8" max="9" width="14.42578125" style="5" customWidth="1"/>
    <col min="10" max="10" width="12" style="5" customWidth="1"/>
    <col min="11" max="11" width="10.85546875" style="5" customWidth="1"/>
    <col min="12" max="12" width="8.140625" style="5" customWidth="1"/>
    <col min="13" max="13" width="1.5703125" style="5" customWidth="1"/>
    <col min="14" max="15" width="10.28515625" style="5"/>
    <col min="16" max="16" width="13.140625" style="5" customWidth="1"/>
    <col min="17" max="17" width="9.28515625" style="5" customWidth="1"/>
    <col min="18" max="18" width="4.85546875" style="5" customWidth="1"/>
    <col min="19" max="19" width="13.5703125" style="5" bestFit="1" customWidth="1"/>
    <col min="20" max="20" width="14.7109375" style="5" customWidth="1"/>
    <col min="21" max="21" width="20" style="25" customWidth="1"/>
    <col min="22" max="22" width="15.7109375" style="25" customWidth="1"/>
    <col min="23" max="23" width="3.140625" style="25" customWidth="1"/>
    <col min="24" max="24" width="18.5703125" style="25" customWidth="1"/>
    <col min="25" max="25" width="45.28515625" style="5" bestFit="1" customWidth="1"/>
    <col min="26" max="26" width="18.28515625" style="13" bestFit="1" customWidth="1"/>
    <col min="27" max="16384" width="10.28515625" style="13"/>
  </cols>
  <sheetData>
    <row r="1" spans="1:51" s="1" customFormat="1" ht="27" thickBot="1">
      <c r="G1" s="2" t="s">
        <v>0</v>
      </c>
      <c r="J1" s="3"/>
      <c r="U1" s="4"/>
      <c r="V1" s="4"/>
      <c r="W1" s="4"/>
      <c r="X1" s="4"/>
    </row>
    <row r="2" spans="1:51" s="5" customFormat="1" ht="15.75" thickBot="1">
      <c r="B2" s="6" t="s">
        <v>1</v>
      </c>
      <c r="C2" s="6" t="s">
        <v>2</v>
      </c>
      <c r="D2" s="7"/>
      <c r="E2" s="8"/>
      <c r="F2" s="9"/>
      <c r="G2" s="10" t="s">
        <v>3</v>
      </c>
      <c r="H2" s="8"/>
      <c r="I2" s="8"/>
      <c r="J2" s="1"/>
      <c r="K2" s="1"/>
      <c r="L2" s="1"/>
      <c r="M2" s="1"/>
      <c r="N2" s="1"/>
      <c r="O2" s="1"/>
      <c r="P2" s="1"/>
      <c r="Q2" s="1"/>
      <c r="R2" s="1"/>
      <c r="S2" s="1"/>
      <c r="T2" s="1"/>
      <c r="U2" s="4"/>
      <c r="V2" s="4"/>
      <c r="W2" s="4"/>
      <c r="X2" s="4"/>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5">
      <c r="A3" s="1"/>
      <c r="B3" s="11" t="s">
        <v>4</v>
      </c>
      <c r="C3" s="148" t="s">
        <v>156</v>
      </c>
      <c r="D3" s="149"/>
      <c r="E3" s="8"/>
      <c r="F3" s="9"/>
      <c r="G3" s="10" t="s">
        <v>5</v>
      </c>
      <c r="H3" s="8"/>
      <c r="I3" s="8"/>
      <c r="J3" s="1"/>
      <c r="K3" s="1"/>
      <c r="L3" s="1"/>
      <c r="M3" s="1"/>
      <c r="O3" s="1"/>
      <c r="P3" s="1"/>
      <c r="Q3" s="1"/>
      <c r="R3" s="1"/>
      <c r="S3" s="1"/>
      <c r="T3" s="1"/>
      <c r="U3" s="4"/>
      <c r="V3" s="4"/>
      <c r="W3" s="4"/>
      <c r="X3" s="4"/>
      <c r="Y3" s="1"/>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row>
    <row r="4" spans="1:51" ht="15">
      <c r="A4" s="1"/>
      <c r="B4" s="11" t="s">
        <v>6</v>
      </c>
      <c r="C4" s="150" t="s">
        <v>7</v>
      </c>
      <c r="D4" s="151"/>
      <c r="E4" s="8"/>
      <c r="F4" s="14"/>
      <c r="G4" s="10" t="s">
        <v>8</v>
      </c>
      <c r="H4" s="8"/>
      <c r="I4" s="8"/>
      <c r="J4" s="1"/>
      <c r="L4" s="1"/>
      <c r="M4" s="1"/>
      <c r="N4" s="1"/>
      <c r="O4" s="1"/>
      <c r="P4" s="1"/>
      <c r="Q4" s="1"/>
      <c r="R4" s="1"/>
      <c r="S4" s="1"/>
      <c r="T4" s="1"/>
      <c r="U4" s="4"/>
      <c r="V4" s="4"/>
      <c r="W4" s="4"/>
      <c r="X4" s="4"/>
      <c r="Y4" s="1"/>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ht="15.75" thickBot="1">
      <c r="A5" s="1"/>
      <c r="B5" s="15" t="s">
        <v>9</v>
      </c>
      <c r="C5" s="152" t="s">
        <v>10</v>
      </c>
      <c r="D5" s="153"/>
      <c r="E5" s="8"/>
      <c r="F5" s="14"/>
      <c r="G5" s="10" t="s">
        <v>11</v>
      </c>
      <c r="H5" s="8"/>
      <c r="I5" s="8"/>
      <c r="K5" s="1"/>
      <c r="L5" s="1"/>
      <c r="M5" s="1"/>
      <c r="N5" s="1"/>
      <c r="O5" s="1"/>
      <c r="P5" s="1"/>
      <c r="Q5" s="1"/>
      <c r="R5" s="1"/>
      <c r="S5" s="1"/>
      <c r="T5" s="1"/>
      <c r="U5" s="4"/>
      <c r="V5" s="4"/>
      <c r="W5" s="4"/>
      <c r="X5" s="4"/>
      <c r="Y5" s="1"/>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ht="15">
      <c r="A6" s="1"/>
      <c r="B6" s="16"/>
      <c r="C6" s="17"/>
      <c r="D6" s="8"/>
      <c r="E6" s="8"/>
      <c r="F6" s="18"/>
      <c r="G6" s="10" t="s">
        <v>12</v>
      </c>
      <c r="J6" s="8"/>
      <c r="K6" s="1"/>
      <c r="L6" s="1"/>
      <c r="M6" s="1"/>
      <c r="N6" s="1"/>
      <c r="O6" s="1"/>
      <c r="P6" s="1"/>
      <c r="Q6" s="1"/>
      <c r="R6" s="1"/>
      <c r="S6" s="1"/>
      <c r="T6" s="1"/>
      <c r="U6" s="4"/>
      <c r="V6" s="4"/>
      <c r="W6" s="4"/>
      <c r="X6" s="4"/>
      <c r="Y6" s="1"/>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row>
    <row r="7" spans="1:51" ht="15">
      <c r="A7" s="1"/>
      <c r="B7" s="16"/>
      <c r="C7" s="19"/>
      <c r="D7" s="8"/>
      <c r="E7" s="8"/>
      <c r="F7" s="8"/>
      <c r="G7" s="10" t="s">
        <v>13</v>
      </c>
      <c r="H7" s="8"/>
      <c r="I7" s="8"/>
      <c r="J7" s="8"/>
      <c r="K7" s="1"/>
      <c r="M7" s="1"/>
      <c r="N7" s="1"/>
      <c r="O7" s="1"/>
      <c r="P7" s="1"/>
      <c r="Q7" s="1"/>
      <c r="R7" s="1"/>
      <c r="S7" s="1"/>
      <c r="T7" s="1"/>
      <c r="U7" s="4"/>
      <c r="V7" s="4"/>
      <c r="W7" s="4"/>
      <c r="X7" s="4"/>
      <c r="Y7" s="1"/>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5.75">
      <c r="A8" s="1"/>
      <c r="B8" s="16"/>
      <c r="C8" s="19"/>
      <c r="D8" s="8"/>
      <c r="E8" s="8"/>
      <c r="F8" s="8"/>
      <c r="H8" s="8"/>
      <c r="I8" s="8"/>
      <c r="J8" s="8"/>
      <c r="K8" s="1"/>
      <c r="L8" s="20"/>
      <c r="M8" s="1"/>
      <c r="N8" s="1"/>
      <c r="O8" s="1"/>
      <c r="P8" s="1"/>
      <c r="Q8" s="1"/>
      <c r="R8" s="1"/>
      <c r="S8" s="1"/>
      <c r="T8" s="1"/>
      <c r="U8" s="4"/>
      <c r="V8" s="4"/>
      <c r="W8" s="4"/>
      <c r="X8" s="4"/>
      <c r="Y8" s="1"/>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row>
    <row r="9" spans="1:51">
      <c r="A9" s="1"/>
      <c r="B9" s="8"/>
      <c r="C9" s="8"/>
      <c r="D9" s="8"/>
      <c r="E9" s="8"/>
      <c r="F9" s="8"/>
      <c r="G9" s="8"/>
      <c r="H9" s="8"/>
      <c r="I9" s="8"/>
      <c r="J9" s="8"/>
      <c r="K9" s="1"/>
      <c r="L9" s="1"/>
      <c r="M9" s="1"/>
      <c r="N9" s="1"/>
      <c r="O9" s="1"/>
      <c r="P9" s="1"/>
      <c r="Q9" s="1"/>
      <c r="R9" s="1"/>
      <c r="S9" s="1"/>
      <c r="T9" s="1"/>
      <c r="U9" s="4"/>
      <c r="V9" s="4"/>
      <c r="W9" s="4"/>
      <c r="X9" s="4"/>
      <c r="Y9" s="1"/>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row>
    <row r="10" spans="1:51" ht="84.6" customHeight="1">
      <c r="A10" s="1"/>
      <c r="B10" s="21" t="s">
        <v>14</v>
      </c>
      <c r="C10" s="22" t="s">
        <v>15</v>
      </c>
      <c r="D10" s="22" t="s">
        <v>16</v>
      </c>
      <c r="E10" s="22" t="s">
        <v>17</v>
      </c>
      <c r="F10" s="23" t="s">
        <v>18</v>
      </c>
      <c r="G10" s="23" t="s">
        <v>19</v>
      </c>
      <c r="H10" s="23" t="s">
        <v>20</v>
      </c>
      <c r="I10" s="23" t="s">
        <v>21</v>
      </c>
      <c r="J10" s="24" t="s">
        <v>22</v>
      </c>
      <c r="K10" s="23"/>
      <c r="L10" s="1"/>
      <c r="M10" s="1"/>
      <c r="N10" s="1"/>
      <c r="O10" s="1"/>
      <c r="P10" s="1"/>
      <c r="Q10" s="1"/>
      <c r="R10" s="1"/>
      <c r="S10" s="1"/>
      <c r="T10" s="1"/>
      <c r="U10" s="4"/>
      <c r="V10" s="4"/>
      <c r="W10" s="4"/>
      <c r="Y10" s="1"/>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ht="7.9" customHeight="1">
      <c r="A11" s="1"/>
      <c r="B11" s="8"/>
      <c r="C11" s="8"/>
      <c r="D11" s="8"/>
      <c r="E11" s="8"/>
      <c r="F11" s="8"/>
      <c r="G11" s="8"/>
      <c r="H11" s="8"/>
      <c r="I11" s="8"/>
      <c r="J11" s="8"/>
      <c r="K11" s="1"/>
      <c r="L11" s="1"/>
      <c r="M11" s="1"/>
      <c r="N11" s="1"/>
      <c r="O11" s="1"/>
      <c r="P11" s="1"/>
      <c r="Q11" s="1"/>
      <c r="R11" s="1"/>
      <c r="S11" s="1"/>
      <c r="T11" s="1"/>
      <c r="U11" s="4"/>
      <c r="V11" s="4"/>
      <c r="W11" s="4"/>
      <c r="X11" s="4"/>
      <c r="Y11" s="1"/>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row>
    <row r="12" spans="1:51">
      <c r="A12" s="1"/>
      <c r="B12" s="26" t="s">
        <v>23</v>
      </c>
      <c r="C12" s="26"/>
      <c r="D12" s="26"/>
      <c r="E12" s="26"/>
      <c r="F12" s="26"/>
      <c r="G12" s="26"/>
      <c r="H12" s="26"/>
      <c r="I12" s="26"/>
      <c r="J12" s="26"/>
      <c r="K12" s="26"/>
      <c r="L12" s="1"/>
      <c r="M12" s="1"/>
      <c r="N12" s="1"/>
      <c r="O12" s="1"/>
      <c r="P12" s="1"/>
      <c r="Q12" s="1"/>
      <c r="R12" s="1"/>
      <c r="S12" s="1"/>
      <c r="T12" s="1"/>
      <c r="U12" s="4"/>
      <c r="V12" s="4"/>
      <c r="W12" s="4"/>
      <c r="X12" s="27"/>
      <c r="Y12" s="1"/>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row>
    <row r="13" spans="1:51">
      <c r="A13" s="1"/>
      <c r="B13" s="28" t="s">
        <v>24</v>
      </c>
      <c r="C13" s="29">
        <f>+'Fees on Funds'!C9</f>
        <v>3.0000000000000001E-3</v>
      </c>
      <c r="D13" s="29">
        <f>+'Fees on Funds'!D9</f>
        <v>1.8E-3</v>
      </c>
      <c r="E13" s="29">
        <f t="shared" ref="E13:E19" si="0">C13+D13</f>
        <v>4.8000000000000004E-3</v>
      </c>
      <c r="F13" s="30">
        <v>0</v>
      </c>
      <c r="G13" s="31" t="e">
        <f>F13*$C$3</f>
        <v>#VALUE!</v>
      </c>
      <c r="H13" s="32" t="e">
        <f t="shared" ref="H13:H19" si="1">E13*G13/$G$62</f>
        <v>#VALUE!</v>
      </c>
      <c r="I13" s="33" t="e">
        <f t="shared" ref="I13:I19" si="2">G13*E13</f>
        <v>#VALUE!</v>
      </c>
      <c r="J13" s="1" t="s">
        <v>25</v>
      </c>
      <c r="K13" s="117"/>
      <c r="L13" s="1"/>
      <c r="M13" s="1"/>
      <c r="N13" s="1"/>
      <c r="O13" s="1"/>
      <c r="P13" s="1"/>
      <c r="Q13" s="1"/>
      <c r="R13" s="1"/>
      <c r="S13" s="1"/>
      <c r="T13" s="1"/>
      <c r="U13" s="4"/>
      <c r="V13" s="4"/>
      <c r="W13" s="4"/>
      <c r="X13" s="27"/>
      <c r="Y13" s="1"/>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row>
    <row r="14" spans="1:51">
      <c r="A14" s="1"/>
      <c r="B14" s="28" t="s">
        <v>26</v>
      </c>
      <c r="C14" s="29">
        <f>+'Fees on Funds'!C10</f>
        <v>3.0000000000000001E-3</v>
      </c>
      <c r="D14" s="29">
        <f>+'Fees on Funds'!D10</f>
        <v>1.6099999999999999E-3</v>
      </c>
      <c r="E14" s="29">
        <f t="shared" si="0"/>
        <v>4.6099999999999995E-3</v>
      </c>
      <c r="F14" s="30">
        <v>0</v>
      </c>
      <c r="G14" s="31" t="e">
        <f>F14*$C$3</f>
        <v>#VALUE!</v>
      </c>
      <c r="H14" s="32" t="e">
        <f t="shared" si="1"/>
        <v>#VALUE!</v>
      </c>
      <c r="I14" s="33" t="e">
        <f t="shared" si="2"/>
        <v>#VALUE!</v>
      </c>
      <c r="J14" s="5" t="s">
        <v>27</v>
      </c>
      <c r="K14" s="117"/>
      <c r="L14" s="1"/>
      <c r="M14" s="1"/>
      <c r="N14" s="1"/>
      <c r="O14" s="1"/>
      <c r="P14" s="1"/>
      <c r="Q14" s="1"/>
      <c r="R14" s="1"/>
      <c r="S14" s="1"/>
      <c r="T14" s="1"/>
      <c r="U14" s="4"/>
      <c r="V14" s="4"/>
      <c r="W14" s="4"/>
      <c r="X14" s="27"/>
      <c r="Y14" s="1"/>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row>
    <row r="15" spans="1:51">
      <c r="A15" s="1"/>
      <c r="B15" s="28" t="s">
        <v>28</v>
      </c>
      <c r="C15" s="29">
        <f>+'Fees on Funds'!C11</f>
        <v>3.0000000000000001E-3</v>
      </c>
      <c r="D15" s="29">
        <f>+'Fees on Funds'!D11</f>
        <v>1.2999999999999999E-3</v>
      </c>
      <c r="E15" s="29">
        <f t="shared" si="0"/>
        <v>4.3E-3</v>
      </c>
      <c r="F15" s="30">
        <v>0</v>
      </c>
      <c r="G15" s="31" t="e">
        <f>F15*$C$3</f>
        <v>#VALUE!</v>
      </c>
      <c r="H15" s="32" t="e">
        <f t="shared" si="1"/>
        <v>#VALUE!</v>
      </c>
      <c r="I15" s="33" t="e">
        <f t="shared" si="2"/>
        <v>#VALUE!</v>
      </c>
      <c r="J15" s="1" t="s">
        <v>29</v>
      </c>
      <c r="K15" s="117"/>
      <c r="L15" s="1"/>
      <c r="M15" s="1"/>
      <c r="N15" s="1"/>
      <c r="O15" s="1"/>
      <c r="P15" s="1"/>
      <c r="Q15" s="1"/>
      <c r="R15" s="1"/>
      <c r="S15" s="1"/>
      <c r="T15" s="1"/>
      <c r="U15" s="4"/>
      <c r="V15" s="4"/>
      <c r="W15" s="4"/>
      <c r="X15" s="8"/>
      <c r="Y15" s="1"/>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row>
    <row r="16" spans="1:51">
      <c r="A16" s="1"/>
      <c r="B16" s="28" t="s">
        <v>30</v>
      </c>
      <c r="C16" s="29">
        <f>+'Fees on Funds'!C12</f>
        <v>3.0000000000000001E-3</v>
      </c>
      <c r="D16" s="29">
        <f>+'Fees on Funds'!D12</f>
        <v>1.8E-3</v>
      </c>
      <c r="E16" s="29">
        <v>4.7999999999999996E-3</v>
      </c>
      <c r="F16" s="30">
        <v>0</v>
      </c>
      <c r="G16" s="31" t="e">
        <f>F16*$C$3</f>
        <v>#VALUE!</v>
      </c>
      <c r="H16" s="32" t="e">
        <f>E16*G16/$G$62</f>
        <v>#VALUE!</v>
      </c>
      <c r="I16" s="33" t="e">
        <f>G16*E16</f>
        <v>#VALUE!</v>
      </c>
      <c r="J16" s="5" t="s">
        <v>31</v>
      </c>
      <c r="K16" s="117"/>
      <c r="L16" s="1"/>
      <c r="M16" s="1"/>
      <c r="N16" s="1"/>
      <c r="O16" s="1"/>
      <c r="P16" s="1"/>
      <c r="Q16" s="1"/>
      <c r="R16" s="1"/>
      <c r="S16" s="1"/>
      <c r="T16" s="1"/>
      <c r="U16" s="4"/>
      <c r="V16" s="4"/>
      <c r="W16" s="4"/>
      <c r="X16" s="8"/>
      <c r="Y16" s="1"/>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row>
    <row r="17" spans="1:51">
      <c r="A17" s="1"/>
      <c r="B17" s="28" t="s">
        <v>32</v>
      </c>
      <c r="C17" s="29">
        <f>+'Fees on Funds'!C13</f>
        <v>3.0000000000000001E-3</v>
      </c>
      <c r="D17" s="29">
        <f>+'Fees on Funds'!D13</f>
        <v>1.8E-3</v>
      </c>
      <c r="E17" s="29">
        <f t="shared" si="0"/>
        <v>4.8000000000000004E-3</v>
      </c>
      <c r="F17" s="30">
        <v>0</v>
      </c>
      <c r="G17" s="31" t="e">
        <f>F17*$C$3</f>
        <v>#VALUE!</v>
      </c>
      <c r="H17" s="32" t="e">
        <f t="shared" si="1"/>
        <v>#VALUE!</v>
      </c>
      <c r="I17" s="33" t="e">
        <f t="shared" si="2"/>
        <v>#VALUE!</v>
      </c>
      <c r="J17" s="1" t="s">
        <v>33</v>
      </c>
      <c r="K17" s="117"/>
      <c r="L17" s="1"/>
      <c r="M17" s="1"/>
      <c r="N17" s="1"/>
      <c r="O17" s="1"/>
      <c r="P17" s="1"/>
      <c r="Q17" s="1"/>
      <c r="R17" s="1"/>
      <c r="S17" s="1"/>
      <c r="T17" s="1"/>
      <c r="U17" s="4"/>
      <c r="V17" s="4"/>
      <c r="W17" s="4"/>
      <c r="X17" s="8"/>
      <c r="Y17" s="1"/>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row>
    <row r="18" spans="1:51">
      <c r="A18" s="1"/>
      <c r="B18" s="28" t="s">
        <v>34</v>
      </c>
      <c r="C18" s="29">
        <f>+'Fees on Funds'!C14</f>
        <v>3.0000000000000001E-3</v>
      </c>
      <c r="D18" s="29">
        <f>+'Fees on Funds'!D14</f>
        <v>3.8999999999999998E-3</v>
      </c>
      <c r="E18" s="29">
        <f t="shared" si="0"/>
        <v>6.8999999999999999E-3</v>
      </c>
      <c r="F18" s="30">
        <v>0</v>
      </c>
      <c r="G18" s="31" t="e">
        <f t="shared" ref="G18:G19" si="3">F18*$C$3</f>
        <v>#VALUE!</v>
      </c>
      <c r="H18" s="32" t="e">
        <f t="shared" si="1"/>
        <v>#VALUE!</v>
      </c>
      <c r="I18" s="33" t="e">
        <f t="shared" si="2"/>
        <v>#VALUE!</v>
      </c>
      <c r="J18" s="1" t="s">
        <v>35</v>
      </c>
      <c r="K18" s="117"/>
      <c r="L18" s="1"/>
      <c r="M18" s="1"/>
      <c r="N18" s="1"/>
      <c r="O18" s="1"/>
      <c r="P18" s="1"/>
      <c r="Q18" s="1"/>
      <c r="R18" s="1"/>
      <c r="S18" s="1"/>
      <c r="T18" s="1"/>
      <c r="U18" s="4"/>
      <c r="V18" s="4"/>
      <c r="W18" s="4"/>
      <c r="X18" s="8"/>
      <c r="Y18" s="1"/>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row>
    <row r="19" spans="1:51">
      <c r="A19" s="1"/>
      <c r="B19" s="28" t="s">
        <v>36</v>
      </c>
      <c r="C19" s="29">
        <f>+'Fees on Funds'!C15</f>
        <v>3.0000000000000001E-3</v>
      </c>
      <c r="D19" s="29">
        <f>+'Fees on Funds'!D15</f>
        <v>4.0000000000000001E-3</v>
      </c>
      <c r="E19" s="29">
        <f t="shared" si="0"/>
        <v>7.0000000000000001E-3</v>
      </c>
      <c r="F19" s="30">
        <v>0</v>
      </c>
      <c r="G19" s="31" t="e">
        <f t="shared" si="3"/>
        <v>#VALUE!</v>
      </c>
      <c r="H19" s="32" t="e">
        <f t="shared" si="1"/>
        <v>#VALUE!</v>
      </c>
      <c r="I19" s="33" t="e">
        <f t="shared" si="2"/>
        <v>#VALUE!</v>
      </c>
      <c r="J19" s="1" t="s">
        <v>37</v>
      </c>
      <c r="K19" s="117"/>
      <c r="L19" s="1"/>
      <c r="M19" s="1"/>
      <c r="N19" s="1"/>
      <c r="O19" s="1"/>
      <c r="P19" s="1"/>
      <c r="Q19" s="1"/>
      <c r="R19" s="1"/>
      <c r="S19" s="1"/>
      <c r="T19" s="1"/>
      <c r="U19" s="4"/>
      <c r="V19" s="4"/>
      <c r="W19" s="4"/>
      <c r="X19" s="8"/>
      <c r="Y19" s="1"/>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row>
    <row r="20" spans="1:51">
      <c r="A20" s="1"/>
      <c r="B20" s="34" t="s">
        <v>38</v>
      </c>
      <c r="C20" s="35"/>
      <c r="D20" s="35"/>
      <c r="E20" s="35"/>
      <c r="F20" s="36"/>
      <c r="G20" s="35"/>
      <c r="H20" s="35"/>
      <c r="I20" s="37"/>
      <c r="J20" s="37"/>
      <c r="K20" s="37"/>
      <c r="L20" s="1"/>
      <c r="M20" s="1"/>
      <c r="N20" s="1"/>
      <c r="O20" s="1"/>
      <c r="P20" s="1"/>
      <c r="Q20" s="1"/>
      <c r="R20" s="1"/>
      <c r="S20" s="1"/>
      <c r="T20" s="1"/>
      <c r="U20" s="4"/>
      <c r="V20" s="4"/>
      <c r="W20" s="4"/>
      <c r="X20" s="8"/>
      <c r="Y20" s="1"/>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row>
    <row r="21" spans="1:51">
      <c r="A21" s="1"/>
      <c r="B21" s="28" t="s">
        <v>39</v>
      </c>
      <c r="C21" s="29">
        <f>+'Fees on Funds'!C17</f>
        <v>3.0000000000000001E-3</v>
      </c>
      <c r="D21" s="29">
        <f>+'Fees on Funds'!D17</f>
        <v>2E-3</v>
      </c>
      <c r="E21" s="29">
        <f>C21+D21</f>
        <v>5.0000000000000001E-3</v>
      </c>
      <c r="F21" s="38">
        <v>0</v>
      </c>
      <c r="G21" s="31" t="e">
        <f>F21*$C$3</f>
        <v>#VALUE!</v>
      </c>
      <c r="H21" s="32" t="e">
        <f>E21*G21/$G$62</f>
        <v>#VALUE!</v>
      </c>
      <c r="I21" s="33" t="e">
        <f>G21*E21</f>
        <v>#VALUE!</v>
      </c>
      <c r="J21" s="1" t="s">
        <v>40</v>
      </c>
      <c r="K21" s="117"/>
      <c r="L21" s="1"/>
      <c r="M21" s="1"/>
      <c r="N21" s="1"/>
      <c r="O21" s="1"/>
      <c r="P21" s="1"/>
      <c r="Q21" s="1"/>
      <c r="R21" s="1"/>
      <c r="S21" s="1"/>
      <c r="T21" s="1"/>
      <c r="U21" s="4"/>
      <c r="V21" s="4"/>
      <c r="W21" s="4"/>
      <c r="X21" s="8"/>
      <c r="Y21" s="1"/>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row>
    <row r="22" spans="1:51">
      <c r="A22" s="1"/>
      <c r="B22" s="28" t="s">
        <v>41</v>
      </c>
      <c r="C22" s="29">
        <f>+'Fees on Funds'!C18</f>
        <v>3.0000000000000001E-3</v>
      </c>
      <c r="D22" s="29">
        <f>+'Fees on Funds'!D18</f>
        <v>6.1000000000000004E-3</v>
      </c>
      <c r="E22" s="29">
        <f>C22+D22</f>
        <v>9.1000000000000004E-3</v>
      </c>
      <c r="F22" s="38">
        <v>0</v>
      </c>
      <c r="G22" s="31" t="e">
        <f>F22*$C$3</f>
        <v>#VALUE!</v>
      </c>
      <c r="H22" s="32" t="e">
        <f>E22*G22/$G$62</f>
        <v>#VALUE!</v>
      </c>
      <c r="I22" s="33" t="e">
        <f>G22*E22</f>
        <v>#VALUE!</v>
      </c>
      <c r="J22" s="1" t="s">
        <v>42</v>
      </c>
      <c r="K22" s="117"/>
      <c r="L22" s="1"/>
      <c r="M22" s="1"/>
      <c r="N22" s="1"/>
      <c r="O22" s="1"/>
      <c r="P22" s="1"/>
      <c r="Q22" s="1"/>
      <c r="R22" s="1"/>
      <c r="S22" s="1"/>
      <c r="T22" s="1"/>
      <c r="U22" s="4"/>
      <c r="V22" s="4"/>
      <c r="W22" s="4"/>
      <c r="X22" s="8"/>
      <c r="Y22" s="1"/>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row>
    <row r="23" spans="1:51">
      <c r="A23" s="1"/>
      <c r="B23" s="28" t="s">
        <v>43</v>
      </c>
      <c r="C23" s="29">
        <f>+'Fees on Funds'!C19</f>
        <v>3.0000000000000001E-3</v>
      </c>
      <c r="D23" s="29">
        <f>+'Fees on Funds'!D19</f>
        <v>6.3E-3</v>
      </c>
      <c r="E23" s="29">
        <f>C23+D23</f>
        <v>9.2999999999999992E-3</v>
      </c>
      <c r="F23" s="38">
        <v>0</v>
      </c>
      <c r="G23" s="31" t="e">
        <f>F23*$C$3</f>
        <v>#VALUE!</v>
      </c>
      <c r="H23" s="32" t="e">
        <f>E23*G23/$G$62</f>
        <v>#VALUE!</v>
      </c>
      <c r="I23" s="33" t="e">
        <f>G23*E23</f>
        <v>#VALUE!</v>
      </c>
      <c r="J23" s="1" t="s">
        <v>44</v>
      </c>
      <c r="K23" s="117"/>
      <c r="L23" s="1"/>
      <c r="M23" s="1"/>
      <c r="N23" s="1"/>
      <c r="O23" s="1"/>
      <c r="P23" s="1"/>
      <c r="Q23" s="1"/>
      <c r="R23" s="1"/>
      <c r="S23" s="1"/>
      <c r="T23" s="1"/>
      <c r="U23" s="4"/>
      <c r="V23" s="4"/>
      <c r="W23" s="4"/>
      <c r="X23" s="8"/>
      <c r="Y23" s="1"/>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c r="A24" s="1"/>
      <c r="B24" s="28" t="s">
        <v>45</v>
      </c>
      <c r="C24" s="29">
        <f>+'Fees on Funds'!C20</f>
        <v>3.0000000000000001E-3</v>
      </c>
      <c r="D24" s="29">
        <f>+'Fees on Funds'!D20</f>
        <v>5.5999999999999999E-3</v>
      </c>
      <c r="E24" s="29">
        <f>C24+D24</f>
        <v>8.6E-3</v>
      </c>
      <c r="F24" s="38">
        <v>0</v>
      </c>
      <c r="G24" s="31" t="e">
        <f>F24*$C$3</f>
        <v>#VALUE!</v>
      </c>
      <c r="H24" s="32" t="e">
        <f>E24*G24/$G$62</f>
        <v>#VALUE!</v>
      </c>
      <c r="I24" s="33" t="e">
        <f>G24*E24</f>
        <v>#VALUE!</v>
      </c>
      <c r="J24" s="1" t="s">
        <v>46</v>
      </c>
      <c r="K24" s="117"/>
      <c r="L24" s="1"/>
      <c r="M24" s="1"/>
      <c r="N24" s="1"/>
      <c r="O24" s="1"/>
      <c r="P24" s="1"/>
      <c r="Q24" s="1"/>
      <c r="R24" s="1"/>
      <c r="S24" s="1"/>
      <c r="T24" s="1"/>
      <c r="U24" s="4"/>
      <c r="V24" s="4"/>
      <c r="W24" s="4"/>
      <c r="X24" s="8"/>
      <c r="Y24" s="1"/>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row>
    <row r="25" spans="1:51">
      <c r="A25" s="1"/>
      <c r="B25" s="28" t="s">
        <v>47</v>
      </c>
      <c r="C25" s="29">
        <f>+'Fees on Funds'!C21</f>
        <v>3.0000000000000001E-3</v>
      </c>
      <c r="D25" s="29">
        <f>+'Fees on Funds'!D21</f>
        <v>3.5999999999999999E-3</v>
      </c>
      <c r="E25" s="29">
        <f>C25+D25</f>
        <v>6.6E-3</v>
      </c>
      <c r="F25" s="38">
        <v>0</v>
      </c>
      <c r="G25" s="31" t="e">
        <f>F25*$C$3</f>
        <v>#VALUE!</v>
      </c>
      <c r="H25" s="32" t="e">
        <f>E25*G25/$G$62</f>
        <v>#VALUE!</v>
      </c>
      <c r="I25" s="33" t="e">
        <f>G25*E25</f>
        <v>#VALUE!</v>
      </c>
      <c r="J25" s="1" t="s">
        <v>48</v>
      </c>
      <c r="K25" s="117"/>
      <c r="L25" s="1"/>
      <c r="M25" s="1"/>
      <c r="N25" s="1"/>
      <c r="O25" s="1"/>
      <c r="P25" s="1"/>
      <c r="Q25" s="1"/>
      <c r="R25" s="1"/>
      <c r="S25" s="1"/>
      <c r="T25" s="1"/>
      <c r="U25" s="4"/>
      <c r="V25" s="4"/>
      <c r="W25" s="4"/>
      <c r="X25" s="8"/>
      <c r="Y25" s="1"/>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row>
    <row r="26" spans="1:51">
      <c r="A26" s="1"/>
      <c r="B26" s="39" t="s">
        <v>49</v>
      </c>
      <c r="C26" s="40"/>
      <c r="D26" s="40"/>
      <c r="E26" s="40"/>
      <c r="F26" s="41"/>
      <c r="G26" s="40"/>
      <c r="H26" s="40"/>
      <c r="I26" s="42"/>
      <c r="J26" s="42"/>
      <c r="K26" s="42"/>
      <c r="L26" s="1"/>
      <c r="M26" s="1"/>
      <c r="N26" s="1"/>
      <c r="O26" s="1"/>
      <c r="P26" s="1"/>
      <c r="Q26" s="1"/>
      <c r="R26" s="1"/>
      <c r="S26" s="1"/>
      <c r="T26" s="1"/>
      <c r="U26" s="4"/>
      <c r="V26" s="4"/>
      <c r="W26" s="4"/>
      <c r="X26" s="8"/>
      <c r="Y26" s="1"/>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row>
    <row r="27" spans="1:51">
      <c r="A27" s="1"/>
      <c r="B27" s="28" t="s">
        <v>50</v>
      </c>
      <c r="C27" s="29">
        <f>+'Fees on Funds'!C23</f>
        <v>3.0000000000000001E-3</v>
      </c>
      <c r="D27" s="29">
        <f>+'Fees on Funds'!D23</f>
        <v>2E-3</v>
      </c>
      <c r="E27" s="29">
        <f t="shared" ref="E27:E38" si="4">C27+D27</f>
        <v>5.0000000000000001E-3</v>
      </c>
      <c r="F27" s="38">
        <v>0</v>
      </c>
      <c r="G27" s="31" t="e">
        <f>F27*$C$3</f>
        <v>#VALUE!</v>
      </c>
      <c r="H27" s="32" t="e">
        <f>E27*G27/$G$62</f>
        <v>#VALUE!</v>
      </c>
      <c r="I27" s="33" t="e">
        <f t="shared" ref="I27:I36" si="5">G27*E27</f>
        <v>#VALUE!</v>
      </c>
      <c r="J27" s="1" t="s">
        <v>51</v>
      </c>
      <c r="K27" s="117"/>
      <c r="L27" s="1"/>
      <c r="M27" s="1"/>
      <c r="N27" s="1"/>
      <c r="O27" s="1"/>
      <c r="P27" s="1"/>
      <c r="Q27" s="1"/>
      <c r="R27" s="1"/>
      <c r="S27" s="1"/>
      <c r="T27" s="1"/>
      <c r="U27" s="4"/>
      <c r="V27" s="4"/>
      <c r="W27" s="4"/>
      <c r="X27" s="8"/>
      <c r="Y27" s="1"/>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row>
    <row r="28" spans="1:51">
      <c r="A28" s="1"/>
      <c r="B28" s="28" t="s">
        <v>52</v>
      </c>
      <c r="C28" s="29">
        <f>+'Fees on Funds'!C24</f>
        <v>3.0000000000000001E-3</v>
      </c>
      <c r="D28" s="29">
        <f>+'Fees on Funds'!D24</f>
        <v>2E-3</v>
      </c>
      <c r="E28" s="29">
        <f t="shared" si="4"/>
        <v>5.0000000000000001E-3</v>
      </c>
      <c r="F28" s="38">
        <v>0</v>
      </c>
      <c r="G28" s="31" t="e">
        <f>F28*$C$3</f>
        <v>#VALUE!</v>
      </c>
      <c r="H28" s="32" t="e">
        <f>E28*G28/$G$62</f>
        <v>#VALUE!</v>
      </c>
      <c r="I28" s="33" t="e">
        <f t="shared" si="5"/>
        <v>#VALUE!</v>
      </c>
      <c r="J28" s="1" t="s">
        <v>51</v>
      </c>
      <c r="K28" s="117"/>
      <c r="L28" s="1"/>
      <c r="M28" s="1"/>
      <c r="N28" s="1"/>
      <c r="O28" s="1"/>
      <c r="P28" s="1"/>
      <c r="Q28" s="1"/>
      <c r="R28" s="1"/>
      <c r="S28" s="1"/>
      <c r="T28" s="1"/>
      <c r="U28" s="4"/>
      <c r="V28" s="4"/>
      <c r="W28" s="4"/>
      <c r="X28" s="8"/>
      <c r="Y28" s="1"/>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row>
    <row r="29" spans="1:51">
      <c r="B29" s="28" t="s">
        <v>53</v>
      </c>
      <c r="C29" s="29">
        <f>+'Fees on Funds'!C25</f>
        <v>3.0000000000000001E-3</v>
      </c>
      <c r="D29" s="29">
        <f>+'Fees on Funds'!D25</f>
        <v>2.7000000000000001E-3</v>
      </c>
      <c r="E29" s="29">
        <f t="shared" si="4"/>
        <v>5.7000000000000002E-3</v>
      </c>
      <c r="F29" s="38">
        <v>0</v>
      </c>
      <c r="G29" s="31" t="e">
        <f t="shared" ref="G29:G32" si="6">F29*$C$3</f>
        <v>#VALUE!</v>
      </c>
      <c r="H29" s="32" t="e">
        <f t="shared" ref="H29:H34" si="7">E29*G29/$G$62</f>
        <v>#VALUE!</v>
      </c>
      <c r="I29" s="33" t="e">
        <f t="shared" si="5"/>
        <v>#VALUE!</v>
      </c>
      <c r="J29" s="1" t="s">
        <v>54</v>
      </c>
      <c r="K29" s="117"/>
    </row>
    <row r="30" spans="1:51">
      <c r="A30" s="1"/>
      <c r="B30" s="28" t="s">
        <v>55</v>
      </c>
      <c r="C30" s="29">
        <f>+'Fees on Funds'!C26</f>
        <v>3.0000000000000001E-3</v>
      </c>
      <c r="D30" s="29">
        <f>+'Fees on Funds'!D26</f>
        <v>5.4000000000000003E-3</v>
      </c>
      <c r="E30" s="29">
        <f t="shared" si="4"/>
        <v>8.4000000000000012E-3</v>
      </c>
      <c r="F30" s="38">
        <v>0</v>
      </c>
      <c r="G30" s="31" t="e">
        <f t="shared" si="6"/>
        <v>#VALUE!</v>
      </c>
      <c r="H30" s="32" t="e">
        <f t="shared" si="7"/>
        <v>#VALUE!</v>
      </c>
      <c r="I30" s="33" t="e">
        <f t="shared" si="5"/>
        <v>#VALUE!</v>
      </c>
      <c r="J30" s="1" t="s">
        <v>56</v>
      </c>
      <c r="K30" s="117"/>
      <c r="L30" s="1"/>
      <c r="M30" s="1"/>
      <c r="N30" s="1"/>
      <c r="O30" s="1"/>
      <c r="P30" s="1"/>
      <c r="Q30" s="1"/>
      <c r="R30" s="1"/>
      <c r="S30" s="1"/>
      <c r="T30" s="1"/>
      <c r="U30" s="4"/>
      <c r="V30" s="4"/>
      <c r="W30" s="4"/>
      <c r="X30" s="8"/>
      <c r="Y30" s="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row>
    <row r="31" spans="1:51">
      <c r="A31" s="1"/>
      <c r="B31" s="28" t="s">
        <v>57</v>
      </c>
      <c r="C31" s="29">
        <f>+'Fees on Funds'!C27</f>
        <v>3.0000000000000001E-3</v>
      </c>
      <c r="D31" s="29">
        <f>+'Fees on Funds'!D27</f>
        <v>4.7000000000000002E-3</v>
      </c>
      <c r="E31" s="29">
        <v>7.7000000000000002E-3</v>
      </c>
      <c r="F31" s="38">
        <v>0</v>
      </c>
      <c r="G31" s="31" t="e">
        <f>F31*$C$3</f>
        <v>#VALUE!</v>
      </c>
      <c r="H31" s="32" t="e">
        <f t="shared" ref="H31" si="8">E31*G31/$G$62</f>
        <v>#VALUE!</v>
      </c>
      <c r="I31" s="33" t="e">
        <f t="shared" ref="I31" si="9">G31*E31</f>
        <v>#VALUE!</v>
      </c>
      <c r="J31" s="5" t="s">
        <v>58</v>
      </c>
      <c r="K31" s="117"/>
      <c r="L31" s="1"/>
      <c r="M31" s="1"/>
      <c r="N31" s="1"/>
      <c r="O31" s="1"/>
      <c r="P31" s="1"/>
      <c r="Q31" s="1"/>
      <c r="R31" s="1"/>
      <c r="S31" s="1"/>
      <c r="T31" s="1"/>
      <c r="U31" s="4"/>
      <c r="V31" s="4"/>
      <c r="W31" s="4"/>
      <c r="X31" s="8"/>
      <c r="Y31" s="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row>
    <row r="32" spans="1:51">
      <c r="A32" s="1"/>
      <c r="B32" s="28" t="s">
        <v>59</v>
      </c>
      <c r="C32" s="29">
        <f>+'Fees on Funds'!C28</f>
        <v>3.0000000000000001E-3</v>
      </c>
      <c r="D32" s="29">
        <f>+'Fees on Funds'!D28</f>
        <v>5.5999999999999999E-3</v>
      </c>
      <c r="E32" s="29">
        <f t="shared" si="4"/>
        <v>8.6E-3</v>
      </c>
      <c r="F32" s="38">
        <v>0</v>
      </c>
      <c r="G32" s="31" t="e">
        <f t="shared" si="6"/>
        <v>#VALUE!</v>
      </c>
      <c r="H32" s="32" t="e">
        <f>E32*G32/$G$62</f>
        <v>#VALUE!</v>
      </c>
      <c r="I32" s="33" t="e">
        <f t="shared" si="5"/>
        <v>#VALUE!</v>
      </c>
      <c r="J32" s="1" t="s">
        <v>60</v>
      </c>
      <c r="K32" s="117"/>
      <c r="L32" s="1"/>
      <c r="M32" s="1"/>
      <c r="N32" s="1"/>
      <c r="O32" s="1"/>
      <c r="P32" s="1"/>
      <c r="Q32" s="1"/>
      <c r="R32" s="1"/>
      <c r="S32" s="1"/>
      <c r="T32" s="1"/>
      <c r="U32" s="4"/>
      <c r="V32" s="4"/>
      <c r="W32" s="4"/>
      <c r="X32" s="8"/>
      <c r="Y32" s="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row>
    <row r="33" spans="1:51">
      <c r="A33" s="1"/>
      <c r="B33" s="28" t="s">
        <v>61</v>
      </c>
      <c r="C33" s="29">
        <f>+'Fees on Funds'!C29</f>
        <v>3.0000000000000001E-3</v>
      </c>
      <c r="D33" s="29">
        <f>+'Fees on Funds'!D29</f>
        <v>6.7000000000000002E-3</v>
      </c>
      <c r="E33" s="29">
        <f t="shared" si="4"/>
        <v>9.7000000000000003E-3</v>
      </c>
      <c r="F33" s="38">
        <v>0</v>
      </c>
      <c r="G33" s="31" t="e">
        <f t="shared" ref="G33:G38" si="10">F33*$C$3</f>
        <v>#VALUE!</v>
      </c>
      <c r="H33" s="32" t="e">
        <f>E33*G33/$G$62</f>
        <v>#VALUE!</v>
      </c>
      <c r="I33" s="33" t="e">
        <f t="shared" si="5"/>
        <v>#VALUE!</v>
      </c>
      <c r="J33" s="1" t="s">
        <v>62</v>
      </c>
      <c r="K33" s="117"/>
      <c r="L33" s="1"/>
      <c r="M33" s="1"/>
      <c r="N33" s="1"/>
      <c r="O33" s="1"/>
      <c r="P33" s="1"/>
      <c r="Q33" s="1"/>
      <c r="R33" s="1"/>
      <c r="S33" s="1"/>
      <c r="T33" s="1"/>
      <c r="U33" s="4"/>
      <c r="V33" s="4"/>
      <c r="W33" s="4"/>
      <c r="X33" s="8"/>
      <c r="Y33" s="1"/>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row>
    <row r="34" spans="1:51">
      <c r="A34" s="1"/>
      <c r="B34" s="28" t="s">
        <v>63</v>
      </c>
      <c r="C34" s="29">
        <f>+'Fees on Funds'!C30</f>
        <v>3.0000000000000001E-3</v>
      </c>
      <c r="D34" s="29">
        <f>+'Fees on Funds'!D30</f>
        <v>6.7000000000000002E-3</v>
      </c>
      <c r="E34" s="29">
        <f t="shared" si="4"/>
        <v>9.7000000000000003E-3</v>
      </c>
      <c r="F34" s="38">
        <v>0</v>
      </c>
      <c r="G34" s="31" t="e">
        <f t="shared" si="10"/>
        <v>#VALUE!</v>
      </c>
      <c r="H34" s="32" t="e">
        <f t="shared" si="7"/>
        <v>#VALUE!</v>
      </c>
      <c r="I34" s="33" t="e">
        <f t="shared" si="5"/>
        <v>#VALUE!</v>
      </c>
      <c r="J34" s="1" t="s">
        <v>64</v>
      </c>
      <c r="K34" s="117"/>
      <c r="L34" s="1"/>
      <c r="M34" s="1"/>
      <c r="N34" s="1"/>
      <c r="O34" s="1"/>
      <c r="P34" s="1"/>
      <c r="Q34" s="1"/>
      <c r="R34" s="1"/>
      <c r="S34" s="1"/>
      <c r="T34" s="1"/>
      <c r="U34" s="4"/>
      <c r="V34" s="4"/>
      <c r="W34" s="4"/>
      <c r="X34" s="8"/>
      <c r="Y34" s="1"/>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row>
    <row r="35" spans="1:51">
      <c r="A35" s="1"/>
      <c r="B35" s="28" t="s">
        <v>65</v>
      </c>
      <c r="C35" s="29">
        <f>+'Fees on Funds'!C31</f>
        <v>3.0000000000000001E-3</v>
      </c>
      <c r="D35" s="29">
        <f>+'Fees on Funds'!D31</f>
        <v>6.7000000000000002E-3</v>
      </c>
      <c r="E35" s="29">
        <f t="shared" si="4"/>
        <v>9.7000000000000003E-3</v>
      </c>
      <c r="F35" s="38">
        <v>0</v>
      </c>
      <c r="G35" s="31" t="e">
        <f t="shared" si="10"/>
        <v>#VALUE!</v>
      </c>
      <c r="H35" s="32" t="e">
        <f>E35*G35/$G$62</f>
        <v>#VALUE!</v>
      </c>
      <c r="I35" s="33" t="e">
        <f t="shared" si="5"/>
        <v>#VALUE!</v>
      </c>
      <c r="J35" s="1" t="s">
        <v>66</v>
      </c>
      <c r="K35" s="117"/>
      <c r="L35" s="1"/>
      <c r="M35" s="1"/>
      <c r="N35" s="1"/>
      <c r="O35" s="1"/>
      <c r="P35" s="1"/>
      <c r="Q35" s="1"/>
      <c r="R35" s="1"/>
      <c r="S35" s="1"/>
      <c r="T35" s="1"/>
      <c r="U35" s="4"/>
      <c r="V35" s="4"/>
      <c r="W35" s="4"/>
      <c r="X35" s="8"/>
      <c r="Y35" s="1"/>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row>
    <row r="36" spans="1:51">
      <c r="A36" s="1"/>
      <c r="B36" s="28" t="s">
        <v>67</v>
      </c>
      <c r="C36" s="29">
        <f>+'Fees on Funds'!C32</f>
        <v>3.0000000000000001E-3</v>
      </c>
      <c r="D36" s="29">
        <f>+'Fees on Funds'!D32</f>
        <v>7.6E-3</v>
      </c>
      <c r="E36" s="29">
        <f t="shared" si="4"/>
        <v>1.06E-2</v>
      </c>
      <c r="F36" s="38">
        <v>0</v>
      </c>
      <c r="G36" s="31" t="e">
        <f t="shared" si="10"/>
        <v>#VALUE!</v>
      </c>
      <c r="H36" s="32" t="e">
        <f>E36*G36/$G$62</f>
        <v>#VALUE!</v>
      </c>
      <c r="I36" s="33" t="e">
        <f t="shared" si="5"/>
        <v>#VALUE!</v>
      </c>
      <c r="J36" s="1" t="s">
        <v>68</v>
      </c>
      <c r="K36" s="117"/>
      <c r="L36" s="1"/>
      <c r="M36" s="1"/>
      <c r="N36" s="1"/>
      <c r="O36" s="1"/>
      <c r="P36" s="1"/>
      <c r="Q36" s="1"/>
      <c r="R36" s="1"/>
      <c r="S36" s="1"/>
      <c r="T36" s="1"/>
      <c r="U36" s="4"/>
      <c r="V36" s="4"/>
      <c r="W36" s="4"/>
      <c r="X36" s="8"/>
      <c r="Y36" s="1"/>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row>
    <row r="37" spans="1:51">
      <c r="A37" s="1"/>
      <c r="B37" s="28" t="s">
        <v>69</v>
      </c>
      <c r="C37" s="29">
        <f>+'Fees on Funds'!C33</f>
        <v>3.0000000000000001E-3</v>
      </c>
      <c r="D37" s="29">
        <f>+'Fees on Funds'!D33</f>
        <v>2.8E-3</v>
      </c>
      <c r="E37" s="29">
        <f t="shared" si="4"/>
        <v>5.7999999999999996E-3</v>
      </c>
      <c r="F37" s="38">
        <v>0</v>
      </c>
      <c r="G37" s="31" t="e">
        <f t="shared" si="10"/>
        <v>#VALUE!</v>
      </c>
      <c r="H37" s="32" t="e">
        <f>E37*G37/$G$62</f>
        <v>#VALUE!</v>
      </c>
      <c r="I37" s="33" t="e">
        <f t="shared" ref="I37" si="11">G37*E37</f>
        <v>#VALUE!</v>
      </c>
      <c r="J37" s="5" t="s">
        <v>70</v>
      </c>
      <c r="K37" s="28"/>
      <c r="L37" s="1"/>
      <c r="M37" s="1"/>
      <c r="N37" s="1"/>
      <c r="O37" s="1"/>
      <c r="P37" s="1"/>
      <c r="Q37" s="1"/>
      <c r="R37" s="1"/>
      <c r="S37" s="1"/>
      <c r="T37" s="1"/>
      <c r="U37" s="4"/>
      <c r="V37" s="4"/>
      <c r="W37" s="4"/>
      <c r="X37" s="8"/>
      <c r="Y37" s="1"/>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row>
    <row r="38" spans="1:51">
      <c r="A38" s="1"/>
      <c r="B38" s="28" t="s">
        <v>71</v>
      </c>
      <c r="C38" s="29">
        <f>+'Fees on Funds'!C34</f>
        <v>3.0000000000000001E-3</v>
      </c>
      <c r="D38" s="29">
        <f>+'Fees on Funds'!D34</f>
        <v>7.3000000000000001E-3</v>
      </c>
      <c r="E38" s="29">
        <f t="shared" si="4"/>
        <v>1.03E-2</v>
      </c>
      <c r="F38" s="38">
        <v>0</v>
      </c>
      <c r="G38" s="31" t="e">
        <f t="shared" si="10"/>
        <v>#VALUE!</v>
      </c>
      <c r="H38" s="32" t="e">
        <f>E38*G38/$G$62</f>
        <v>#VALUE!</v>
      </c>
      <c r="I38" s="33" t="e">
        <f t="shared" ref="I38" si="12">G38*E38</f>
        <v>#VALUE!</v>
      </c>
      <c r="J38" s="5" t="s">
        <v>72</v>
      </c>
      <c r="K38" s="28"/>
      <c r="L38" s="1"/>
      <c r="M38" s="1"/>
      <c r="N38" s="1"/>
      <c r="O38" s="1"/>
      <c r="P38" s="1"/>
      <c r="Q38" s="1"/>
      <c r="R38" s="1"/>
      <c r="S38" s="1"/>
      <c r="T38" s="1"/>
      <c r="U38" s="4"/>
      <c r="V38" s="4"/>
      <c r="W38" s="4"/>
      <c r="X38" s="8"/>
      <c r="Y38" s="1"/>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c r="A39" s="1"/>
      <c r="B39" s="43" t="s">
        <v>73</v>
      </c>
      <c r="C39" s="44"/>
      <c r="D39" s="44"/>
      <c r="E39" s="44"/>
      <c r="F39" s="45"/>
      <c r="G39" s="44"/>
      <c r="H39" s="44"/>
      <c r="I39" s="46"/>
      <c r="J39" s="46"/>
      <c r="K39" s="46"/>
      <c r="L39" s="1"/>
      <c r="M39" s="1"/>
      <c r="N39" s="1"/>
      <c r="O39" s="1"/>
      <c r="P39" s="1"/>
      <c r="Q39" s="1"/>
      <c r="R39" s="1"/>
      <c r="S39" s="1"/>
      <c r="T39" s="1"/>
      <c r="U39" s="4"/>
      <c r="V39" s="4"/>
      <c r="W39" s="4"/>
      <c r="X39" s="8"/>
      <c r="Y39" s="1"/>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row>
    <row r="40" spans="1:51">
      <c r="A40" s="1"/>
      <c r="B40" s="28" t="s">
        <v>74</v>
      </c>
      <c r="C40" s="29">
        <f>+'Fees on Funds'!C36</f>
        <v>3.0000000000000001E-3</v>
      </c>
      <c r="D40" s="29">
        <f>+'Fees on Funds'!D36</f>
        <v>1.1000000000000001E-3</v>
      </c>
      <c r="E40" s="29">
        <f t="shared" ref="E40:E48" si="13">C40+D40</f>
        <v>4.1000000000000003E-3</v>
      </c>
      <c r="F40" s="38">
        <v>0</v>
      </c>
      <c r="G40" s="31" t="e">
        <f t="shared" ref="G40:G48" si="14">F40*$C$3</f>
        <v>#VALUE!</v>
      </c>
      <c r="H40" s="32" t="e">
        <f t="shared" ref="H40:H49" si="15">E40*G40/$G$62</f>
        <v>#VALUE!</v>
      </c>
      <c r="I40" s="33" t="e">
        <f t="shared" ref="I40:I48" si="16">G40*E40</f>
        <v>#VALUE!</v>
      </c>
      <c r="J40" s="1" t="s">
        <v>75</v>
      </c>
      <c r="K40" s="117"/>
      <c r="L40" s="1"/>
      <c r="M40" s="1"/>
      <c r="N40" s="1"/>
      <c r="O40" s="1"/>
      <c r="P40" s="1"/>
      <c r="Q40" s="1"/>
      <c r="R40" s="1"/>
      <c r="S40" s="1"/>
      <c r="T40" s="1"/>
      <c r="U40" s="4"/>
      <c r="V40" s="4"/>
      <c r="W40" s="4"/>
      <c r="X40" s="8"/>
      <c r="Y40" s="1"/>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row>
    <row r="41" spans="1:51">
      <c r="A41" s="1"/>
      <c r="B41" s="28" t="s">
        <v>76</v>
      </c>
      <c r="C41" s="29">
        <f>+'Fees on Funds'!C37</f>
        <v>3.0000000000000001E-3</v>
      </c>
      <c r="D41" s="29">
        <f>+'Fees on Funds'!D37</f>
        <v>3.8999999999999998E-3</v>
      </c>
      <c r="E41" s="29">
        <f t="shared" si="13"/>
        <v>6.8999999999999999E-3</v>
      </c>
      <c r="F41" s="38">
        <v>0</v>
      </c>
      <c r="G41" s="31" t="e">
        <f t="shared" si="14"/>
        <v>#VALUE!</v>
      </c>
      <c r="H41" s="32" t="e">
        <f t="shared" si="15"/>
        <v>#VALUE!</v>
      </c>
      <c r="I41" s="33" t="e">
        <f t="shared" si="16"/>
        <v>#VALUE!</v>
      </c>
      <c r="J41" s="1" t="s">
        <v>77</v>
      </c>
      <c r="K41" s="117"/>
      <c r="L41" s="1"/>
      <c r="M41" s="1"/>
      <c r="N41" s="1"/>
      <c r="O41" s="1"/>
      <c r="P41" s="1"/>
      <c r="Q41" s="1"/>
      <c r="R41" s="1"/>
      <c r="S41" s="1"/>
      <c r="T41" s="1"/>
      <c r="U41" s="4"/>
      <c r="V41" s="4"/>
      <c r="W41" s="4"/>
      <c r="X41" s="8"/>
      <c r="Y41" s="1"/>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row>
    <row r="42" spans="1:51">
      <c r="A42" s="1"/>
      <c r="B42" s="28" t="s">
        <v>78</v>
      </c>
      <c r="C42" s="29">
        <f>+'Fees on Funds'!C38</f>
        <v>3.0000000000000001E-3</v>
      </c>
      <c r="D42" s="29">
        <f>+'Fees on Funds'!D38</f>
        <v>6.3E-3</v>
      </c>
      <c r="E42" s="29">
        <f t="shared" si="13"/>
        <v>9.2999999999999992E-3</v>
      </c>
      <c r="F42" s="38">
        <v>0</v>
      </c>
      <c r="G42" s="31" t="e">
        <f t="shared" si="14"/>
        <v>#VALUE!</v>
      </c>
      <c r="H42" s="32" t="e">
        <f t="shared" si="15"/>
        <v>#VALUE!</v>
      </c>
      <c r="I42" s="33" t="e">
        <f t="shared" si="16"/>
        <v>#VALUE!</v>
      </c>
      <c r="J42" s="5" t="s">
        <v>79</v>
      </c>
      <c r="K42" s="117"/>
      <c r="L42" s="1"/>
      <c r="M42" s="1"/>
      <c r="N42" s="1"/>
      <c r="O42" s="1"/>
      <c r="P42" s="1"/>
      <c r="Q42" s="1"/>
      <c r="R42" s="1"/>
      <c r="S42" s="1"/>
      <c r="T42" s="1"/>
      <c r="U42" s="4"/>
      <c r="V42" s="4"/>
      <c r="W42" s="4"/>
      <c r="X42" s="8"/>
      <c r="Y42" s="1"/>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row>
    <row r="43" spans="1:51">
      <c r="A43" s="1"/>
      <c r="B43" s="28" t="s">
        <v>80</v>
      </c>
      <c r="C43" s="29">
        <f>+'Fees on Funds'!C39</f>
        <v>3.0000000000000001E-3</v>
      </c>
      <c r="D43" s="29">
        <f>+'Fees on Funds'!D39</f>
        <v>6.3E-3</v>
      </c>
      <c r="E43" s="29">
        <f t="shared" si="13"/>
        <v>9.2999999999999992E-3</v>
      </c>
      <c r="F43" s="38">
        <v>0</v>
      </c>
      <c r="G43" s="31" t="e">
        <f t="shared" si="14"/>
        <v>#VALUE!</v>
      </c>
      <c r="H43" s="32" t="e">
        <f t="shared" si="15"/>
        <v>#VALUE!</v>
      </c>
      <c r="I43" s="33" t="e">
        <f t="shared" si="16"/>
        <v>#VALUE!</v>
      </c>
      <c r="J43" s="1" t="s">
        <v>81</v>
      </c>
      <c r="K43" s="117"/>
      <c r="L43" s="1"/>
      <c r="M43" s="1"/>
      <c r="N43" s="1"/>
      <c r="O43" s="1"/>
      <c r="P43" s="1"/>
      <c r="Q43" s="1"/>
      <c r="R43" s="1"/>
      <c r="S43" s="1"/>
      <c r="T43" s="1"/>
      <c r="U43" s="4"/>
      <c r="V43" s="4"/>
      <c r="W43" s="4"/>
      <c r="X43" s="8"/>
      <c r="Y43" s="1"/>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row>
    <row r="44" spans="1:51">
      <c r="A44" s="1"/>
      <c r="B44" s="28" t="s">
        <v>82</v>
      </c>
      <c r="C44" s="29">
        <f>+'Fees on Funds'!C40</f>
        <v>3.0000000000000001E-3</v>
      </c>
      <c r="D44" s="29">
        <f>+'Fees on Funds'!D40</f>
        <v>5.4999999999999997E-3</v>
      </c>
      <c r="E44" s="29">
        <f t="shared" si="13"/>
        <v>8.5000000000000006E-3</v>
      </c>
      <c r="F44" s="38">
        <v>0</v>
      </c>
      <c r="G44" s="31" t="e">
        <f t="shared" si="14"/>
        <v>#VALUE!</v>
      </c>
      <c r="H44" s="32" t="e">
        <f t="shared" si="15"/>
        <v>#VALUE!</v>
      </c>
      <c r="I44" s="33" t="e">
        <f t="shared" si="16"/>
        <v>#VALUE!</v>
      </c>
      <c r="J44" s="1" t="s">
        <v>83</v>
      </c>
      <c r="K44" s="117"/>
      <c r="L44" s="1"/>
      <c r="M44" s="1"/>
      <c r="N44" s="1"/>
      <c r="O44" s="1"/>
      <c r="P44" s="1"/>
      <c r="Q44" s="1"/>
      <c r="R44" s="1"/>
      <c r="S44" s="1"/>
      <c r="T44" s="1"/>
      <c r="U44" s="4"/>
      <c r="V44" s="4"/>
      <c r="W44" s="4"/>
      <c r="X44" s="8"/>
      <c r="Y44" s="1"/>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row>
    <row r="45" spans="1:51">
      <c r="A45" s="1"/>
      <c r="B45" s="28" t="s">
        <v>84</v>
      </c>
      <c r="C45" s="29">
        <f>+'Fees on Funds'!C41</f>
        <v>3.0000000000000001E-3</v>
      </c>
      <c r="D45" s="29">
        <f>+'Fees on Funds'!D41</f>
        <v>8.3999999999999995E-3</v>
      </c>
      <c r="E45" s="29">
        <f t="shared" si="13"/>
        <v>1.14E-2</v>
      </c>
      <c r="F45" s="38">
        <v>0</v>
      </c>
      <c r="G45" s="31" t="e">
        <f t="shared" si="14"/>
        <v>#VALUE!</v>
      </c>
      <c r="H45" s="32" t="e">
        <f t="shared" si="15"/>
        <v>#VALUE!</v>
      </c>
      <c r="I45" s="33" t="e">
        <f t="shared" si="16"/>
        <v>#VALUE!</v>
      </c>
      <c r="J45" s="1" t="s">
        <v>85</v>
      </c>
      <c r="K45" s="117"/>
      <c r="L45" s="1"/>
      <c r="M45" s="1"/>
      <c r="N45" s="1"/>
      <c r="O45" s="1"/>
      <c r="P45" s="1"/>
      <c r="Q45" s="1"/>
      <c r="R45" s="1"/>
      <c r="S45" s="1"/>
      <c r="T45" s="1"/>
      <c r="U45" s="4"/>
      <c r="V45" s="4"/>
      <c r="W45" s="4"/>
      <c r="X45" s="8"/>
      <c r="Y45" s="1"/>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row>
    <row r="46" spans="1:51">
      <c r="A46" s="1"/>
      <c r="B46" s="28" t="s">
        <v>86</v>
      </c>
      <c r="C46" s="29">
        <f>+'Fees on Funds'!C42</f>
        <v>3.0000000000000001E-3</v>
      </c>
      <c r="D46" s="29">
        <f>+'Fees on Funds'!D42</f>
        <v>6.7000000000000002E-3</v>
      </c>
      <c r="E46" s="29">
        <f t="shared" si="13"/>
        <v>9.7000000000000003E-3</v>
      </c>
      <c r="F46" s="38">
        <v>0</v>
      </c>
      <c r="G46" s="31" t="e">
        <f t="shared" si="14"/>
        <v>#VALUE!</v>
      </c>
      <c r="H46" s="32" t="e">
        <f t="shared" si="15"/>
        <v>#VALUE!</v>
      </c>
      <c r="I46" s="33" t="e">
        <f t="shared" si="16"/>
        <v>#VALUE!</v>
      </c>
      <c r="J46" s="1" t="s">
        <v>87</v>
      </c>
      <c r="K46" s="117"/>
      <c r="L46" s="1"/>
      <c r="M46" s="1"/>
      <c r="N46" s="1"/>
      <c r="O46" s="1"/>
      <c r="P46" s="1"/>
      <c r="Q46" s="1"/>
      <c r="R46" s="1"/>
      <c r="S46" s="1"/>
      <c r="T46" s="1"/>
      <c r="U46" s="4"/>
      <c r="V46" s="4"/>
      <c r="W46" s="4"/>
      <c r="X46" s="8"/>
      <c r="Y46" s="1"/>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row>
    <row r="47" spans="1:51">
      <c r="A47" s="1"/>
      <c r="B47" s="28" t="s">
        <v>88</v>
      </c>
      <c r="C47" s="29">
        <f>+'Fees on Funds'!C43</f>
        <v>3.0000000000000001E-3</v>
      </c>
      <c r="D47" s="29">
        <f>+'Fees on Funds'!D43</f>
        <v>6.1999999999999998E-3</v>
      </c>
      <c r="E47" s="29">
        <f t="shared" si="13"/>
        <v>9.1999999999999998E-3</v>
      </c>
      <c r="F47" s="38">
        <v>0</v>
      </c>
      <c r="G47" s="31" t="e">
        <f>F47*$C$3</f>
        <v>#VALUE!</v>
      </c>
      <c r="H47" s="32" t="e">
        <f t="shared" si="15"/>
        <v>#VALUE!</v>
      </c>
      <c r="I47" s="33" t="e">
        <f>G47*E47</f>
        <v>#VALUE!</v>
      </c>
      <c r="J47" s="5" t="s">
        <v>89</v>
      </c>
      <c r="K47" s="117"/>
      <c r="L47" s="1"/>
      <c r="M47" s="1"/>
      <c r="N47" s="1"/>
      <c r="O47" s="1"/>
      <c r="P47" s="1"/>
      <c r="Q47" s="1"/>
      <c r="R47" s="1"/>
      <c r="S47" s="1"/>
      <c r="T47" s="1"/>
      <c r="U47" s="4"/>
      <c r="V47" s="4"/>
      <c r="W47" s="4"/>
      <c r="X47" s="8"/>
      <c r="Y47" s="1"/>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row>
    <row r="48" spans="1:51">
      <c r="A48" s="1"/>
      <c r="B48" s="28" t="s">
        <v>90</v>
      </c>
      <c r="C48" s="29">
        <f>+'Fees on Funds'!C44</f>
        <v>3.0000000000000001E-3</v>
      </c>
      <c r="D48" s="29">
        <f>+'Fees on Funds'!D44</f>
        <v>6.7000000000000002E-3</v>
      </c>
      <c r="E48" s="29">
        <f t="shared" si="13"/>
        <v>9.7000000000000003E-3</v>
      </c>
      <c r="F48" s="38">
        <v>0</v>
      </c>
      <c r="G48" s="31" t="e">
        <f t="shared" si="14"/>
        <v>#VALUE!</v>
      </c>
      <c r="H48" s="32" t="e">
        <f t="shared" si="15"/>
        <v>#VALUE!</v>
      </c>
      <c r="I48" s="33" t="e">
        <f t="shared" si="16"/>
        <v>#VALUE!</v>
      </c>
      <c r="J48" s="1" t="s">
        <v>91</v>
      </c>
      <c r="K48" s="117"/>
      <c r="L48" s="1"/>
      <c r="M48" s="1"/>
      <c r="N48" s="1"/>
      <c r="O48" s="1"/>
      <c r="P48" s="1"/>
      <c r="Q48" s="1"/>
      <c r="R48" s="1"/>
      <c r="S48" s="1"/>
      <c r="T48" s="1"/>
      <c r="U48" s="4"/>
      <c r="V48" s="4"/>
      <c r="W48" s="4"/>
      <c r="X48" s="8"/>
      <c r="Y48" s="1"/>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row>
    <row r="49" spans="1:51">
      <c r="A49" s="1"/>
      <c r="B49" s="28" t="s">
        <v>92</v>
      </c>
      <c r="C49" s="29">
        <f>+'Fees on Funds'!C45</f>
        <v>3.0000000000000001E-3</v>
      </c>
      <c r="D49" s="29">
        <f>+'Fees on Funds'!D45</f>
        <v>6.0000000000000001E-3</v>
      </c>
      <c r="E49" s="29">
        <f>C49+D49</f>
        <v>9.0000000000000011E-3</v>
      </c>
      <c r="F49" s="38">
        <v>0</v>
      </c>
      <c r="G49" s="31" t="e">
        <f>F49*$C$3</f>
        <v>#VALUE!</v>
      </c>
      <c r="H49" s="32" t="e">
        <f t="shared" si="15"/>
        <v>#VALUE!</v>
      </c>
      <c r="I49" s="33" t="e">
        <f>G49*E49</f>
        <v>#VALUE!</v>
      </c>
      <c r="J49" s="5" t="s">
        <v>93</v>
      </c>
      <c r="K49" s="117"/>
      <c r="L49" s="1"/>
      <c r="M49" s="1"/>
      <c r="N49" s="1"/>
      <c r="O49" s="1"/>
      <c r="P49" s="1"/>
      <c r="Q49" s="1"/>
      <c r="R49" s="1"/>
      <c r="S49" s="1"/>
      <c r="T49" s="1"/>
      <c r="U49" s="4"/>
      <c r="V49" s="4"/>
      <c r="W49" s="4"/>
      <c r="X49" s="8"/>
      <c r="Y49" s="1"/>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row>
    <row r="50" spans="1:51">
      <c r="A50" s="1"/>
      <c r="B50" s="47" t="s">
        <v>94</v>
      </c>
      <c r="C50" s="48"/>
      <c r="D50" s="48"/>
      <c r="E50" s="48"/>
      <c r="F50" s="49"/>
      <c r="G50" s="48"/>
      <c r="H50" s="48"/>
      <c r="I50" s="50"/>
      <c r="J50" s="50"/>
      <c r="K50" s="50"/>
      <c r="L50" s="1"/>
      <c r="M50" s="1"/>
      <c r="N50" s="1"/>
      <c r="O50" s="1"/>
      <c r="P50" s="1"/>
      <c r="Q50" s="1"/>
      <c r="R50" s="1"/>
      <c r="S50" s="1"/>
      <c r="T50" s="1"/>
      <c r="U50" s="4"/>
      <c r="V50" s="4"/>
      <c r="W50" s="4"/>
      <c r="X50" s="8"/>
      <c r="Y50" s="1"/>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row>
    <row r="51" spans="1:51">
      <c r="A51" s="1"/>
      <c r="B51" s="28" t="s">
        <v>95</v>
      </c>
      <c r="C51" s="29">
        <f>+'Fees on Funds'!C47</f>
        <v>3.0000000000000001E-3</v>
      </c>
      <c r="D51" s="29">
        <f>+'Fees on Funds'!D47</f>
        <v>1.2999999999999999E-3</v>
      </c>
      <c r="E51" s="29">
        <f t="shared" ref="E51:E56" si="17">C51+D51</f>
        <v>4.3E-3</v>
      </c>
      <c r="F51" s="38">
        <v>0</v>
      </c>
      <c r="G51" s="31" t="e">
        <f t="shared" ref="G51:G57" si="18">F51*$C$3</f>
        <v>#VALUE!</v>
      </c>
      <c r="H51" s="32" t="e">
        <f t="shared" ref="H51:H56" si="19">E51*G51/$G$62</f>
        <v>#VALUE!</v>
      </c>
      <c r="I51" s="33" t="e">
        <f t="shared" ref="I51:I56" si="20">G51*E51</f>
        <v>#VALUE!</v>
      </c>
      <c r="J51" s="1" t="s">
        <v>96</v>
      </c>
      <c r="K51" s="131"/>
      <c r="L51" s="1"/>
      <c r="M51" s="1"/>
      <c r="N51" s="1"/>
      <c r="O51" s="1"/>
      <c r="P51" s="1"/>
      <c r="Q51" s="1"/>
      <c r="R51" s="1"/>
      <c r="S51" s="1"/>
      <c r="T51" s="1"/>
      <c r="U51" s="4"/>
      <c r="V51" s="4"/>
      <c r="W51" s="4"/>
      <c r="X51" s="8"/>
      <c r="Y51" s="1"/>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row>
    <row r="52" spans="1:51">
      <c r="A52" s="1"/>
      <c r="B52" s="28" t="s">
        <v>97</v>
      </c>
      <c r="C52" s="29">
        <f>+'Fees on Funds'!C48</f>
        <v>3.0000000000000001E-3</v>
      </c>
      <c r="D52" s="29">
        <f>+'Fees on Funds'!D48</f>
        <v>2.7000000000000001E-3</v>
      </c>
      <c r="E52" s="29">
        <f t="shared" si="17"/>
        <v>5.7000000000000002E-3</v>
      </c>
      <c r="F52" s="38">
        <v>0</v>
      </c>
      <c r="G52" s="31" t="e">
        <f t="shared" si="18"/>
        <v>#VALUE!</v>
      </c>
      <c r="H52" s="32" t="e">
        <f t="shared" si="19"/>
        <v>#VALUE!</v>
      </c>
      <c r="I52" s="33" t="e">
        <f t="shared" si="20"/>
        <v>#VALUE!</v>
      </c>
      <c r="J52" s="1" t="s">
        <v>98</v>
      </c>
      <c r="K52" s="131"/>
      <c r="L52" s="1"/>
      <c r="M52" s="1"/>
      <c r="N52" s="1"/>
      <c r="O52" s="1"/>
      <c r="P52" s="1"/>
      <c r="Q52" s="1"/>
      <c r="R52" s="1"/>
      <c r="S52" s="1"/>
      <c r="T52" s="1"/>
      <c r="U52" s="4"/>
      <c r="V52" s="4"/>
      <c r="W52" s="4"/>
      <c r="X52" s="8"/>
      <c r="Y52" s="1"/>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row>
    <row r="53" spans="1:51">
      <c r="A53" s="1"/>
      <c r="B53" s="28" t="s">
        <v>99</v>
      </c>
      <c r="C53" s="29">
        <f>+'Fees on Funds'!C49</f>
        <v>3.0000000000000001E-3</v>
      </c>
      <c r="D53" s="29">
        <f>+'Fees on Funds'!D49</f>
        <v>6.0000000000000001E-3</v>
      </c>
      <c r="E53" s="29">
        <f t="shared" si="17"/>
        <v>9.0000000000000011E-3</v>
      </c>
      <c r="F53" s="38">
        <v>0</v>
      </c>
      <c r="G53" s="31" t="e">
        <f t="shared" si="18"/>
        <v>#VALUE!</v>
      </c>
      <c r="H53" s="32" t="e">
        <f t="shared" si="19"/>
        <v>#VALUE!</v>
      </c>
      <c r="I53" s="33" t="e">
        <f t="shared" si="20"/>
        <v>#VALUE!</v>
      </c>
      <c r="J53" s="1" t="s">
        <v>103</v>
      </c>
      <c r="K53" s="117"/>
      <c r="L53" s="1"/>
      <c r="M53" s="1"/>
      <c r="N53" s="1"/>
      <c r="O53" s="1"/>
      <c r="P53" s="1"/>
      <c r="Q53" s="1"/>
      <c r="R53" s="1"/>
      <c r="S53" s="1"/>
      <c r="T53" s="1"/>
      <c r="U53" s="4"/>
      <c r="V53" s="4"/>
      <c r="W53" s="4"/>
      <c r="X53" s="8"/>
      <c r="Y53" s="1"/>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row>
    <row r="54" spans="1:51">
      <c r="A54" s="1"/>
      <c r="B54" s="28" t="s">
        <v>101</v>
      </c>
      <c r="C54" s="29">
        <f>+'Fees on Funds'!C50</f>
        <v>3.0000000000000001E-3</v>
      </c>
      <c r="D54" s="29">
        <f>+'Fees on Funds'!D50</f>
        <v>7.6E-3</v>
      </c>
      <c r="E54" s="29">
        <f t="shared" si="17"/>
        <v>1.06E-2</v>
      </c>
      <c r="F54" s="38">
        <v>0</v>
      </c>
      <c r="G54" s="31" t="e">
        <f t="shared" si="18"/>
        <v>#VALUE!</v>
      </c>
      <c r="H54" s="32" t="e">
        <f t="shared" si="19"/>
        <v>#VALUE!</v>
      </c>
      <c r="I54" s="33" t="e">
        <f t="shared" si="20"/>
        <v>#VALUE!</v>
      </c>
      <c r="J54" s="5" t="s">
        <v>100</v>
      </c>
      <c r="K54" s="131"/>
      <c r="L54" s="1"/>
      <c r="M54" s="1"/>
      <c r="N54" s="1"/>
      <c r="O54" s="1"/>
      <c r="P54" s="1"/>
      <c r="Q54" s="1"/>
      <c r="R54" s="1"/>
      <c r="S54" s="1"/>
      <c r="T54" s="1"/>
      <c r="U54" s="4"/>
      <c r="V54" s="4"/>
      <c r="W54" s="4"/>
      <c r="X54" s="8"/>
      <c r="Y54" s="1"/>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row>
    <row r="55" spans="1:51">
      <c r="A55" s="1"/>
      <c r="B55" s="28" t="s">
        <v>102</v>
      </c>
      <c r="C55" s="29">
        <f>+'Fees on Funds'!C51</f>
        <v>3.0000000000000001E-3</v>
      </c>
      <c r="D55" s="29">
        <f>+'Fees on Funds'!D51</f>
        <v>8.9999999999999993E-3</v>
      </c>
      <c r="E55" s="29">
        <f t="shared" si="17"/>
        <v>1.2E-2</v>
      </c>
      <c r="F55" s="38">
        <v>0</v>
      </c>
      <c r="G55" s="31" t="e">
        <f t="shared" si="18"/>
        <v>#VALUE!</v>
      </c>
      <c r="H55" s="32" t="e">
        <f t="shared" si="19"/>
        <v>#VALUE!</v>
      </c>
      <c r="I55" s="33" t="e">
        <f t="shared" si="20"/>
        <v>#VALUE!</v>
      </c>
      <c r="J55" s="5" t="s">
        <v>103</v>
      </c>
      <c r="K55" s="131"/>
      <c r="L55" s="1"/>
      <c r="M55" s="1"/>
      <c r="N55" s="1"/>
      <c r="O55" s="1"/>
      <c r="P55" s="1"/>
      <c r="Q55" s="1"/>
      <c r="R55" s="1"/>
      <c r="S55" s="1"/>
      <c r="T55" s="1"/>
      <c r="U55" s="4"/>
      <c r="V55" s="4"/>
      <c r="W55" s="4"/>
      <c r="X55" s="8"/>
      <c r="Y55" s="1"/>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row>
    <row r="56" spans="1:51">
      <c r="A56" s="1"/>
      <c r="B56" s="28" t="s">
        <v>104</v>
      </c>
      <c r="C56" s="29">
        <f>+'Fees on Funds'!C52</f>
        <v>3.0000000000000001E-3</v>
      </c>
      <c r="D56" s="29">
        <f>+'Fees on Funds'!D52</f>
        <v>3.3999999999999998E-3</v>
      </c>
      <c r="E56" s="29">
        <f t="shared" si="17"/>
        <v>6.3999999999999994E-3</v>
      </c>
      <c r="F56" s="38">
        <v>0</v>
      </c>
      <c r="G56" s="31" t="e">
        <f t="shared" si="18"/>
        <v>#VALUE!</v>
      </c>
      <c r="H56" s="32" t="e">
        <f t="shared" si="19"/>
        <v>#VALUE!</v>
      </c>
      <c r="I56" s="33" t="e">
        <f t="shared" si="20"/>
        <v>#VALUE!</v>
      </c>
      <c r="J56" s="1" t="s">
        <v>105</v>
      </c>
      <c r="K56" s="131"/>
      <c r="L56" s="1"/>
      <c r="M56" s="1"/>
      <c r="N56" s="1"/>
      <c r="O56" s="1"/>
      <c r="P56" s="1"/>
      <c r="Q56" s="1"/>
      <c r="R56" s="1"/>
      <c r="S56" s="1"/>
      <c r="T56" s="1"/>
      <c r="U56" s="4"/>
      <c r="V56" s="4"/>
      <c r="W56" s="4"/>
      <c r="X56" s="8"/>
      <c r="Y56" s="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row>
    <row r="57" spans="1:51">
      <c r="A57" s="1"/>
      <c r="B57" s="28" t="s">
        <v>106</v>
      </c>
      <c r="C57" s="29">
        <f>+'Fees on Funds'!C53</f>
        <v>3.0000000000000001E-3</v>
      </c>
      <c r="D57" s="29">
        <f>+'Fees on Funds'!D53</f>
        <v>7.7000000000000002E-3</v>
      </c>
      <c r="E57" s="29">
        <v>1.0699999999999999E-2</v>
      </c>
      <c r="F57" s="38">
        <v>0</v>
      </c>
      <c r="G57" s="31" t="e">
        <f t="shared" si="18"/>
        <v>#VALUE!</v>
      </c>
      <c r="H57" s="32" t="e">
        <f t="shared" ref="H57" si="21">E57*G57/$G$62</f>
        <v>#VALUE!</v>
      </c>
      <c r="I57" s="33" t="e">
        <f>G57*E57</f>
        <v>#VALUE!</v>
      </c>
      <c r="J57" s="5" t="s">
        <v>154</v>
      </c>
      <c r="K57" s="131"/>
      <c r="L57" s="1"/>
      <c r="M57" s="1"/>
      <c r="N57" s="1"/>
      <c r="O57" s="1"/>
      <c r="P57" s="1"/>
      <c r="Q57" s="1"/>
      <c r="R57" s="1"/>
      <c r="S57" s="1"/>
      <c r="T57" s="1"/>
      <c r="U57" s="4"/>
      <c r="V57" s="4"/>
      <c r="W57" s="4"/>
      <c r="X57" s="8"/>
      <c r="Y57" s="1"/>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row>
    <row r="58" spans="1:51">
      <c r="A58" s="1"/>
      <c r="B58" s="51" t="s">
        <v>107</v>
      </c>
      <c r="C58" s="52"/>
      <c r="D58" s="53"/>
      <c r="E58" s="52"/>
      <c r="F58" s="54"/>
      <c r="G58" s="52"/>
      <c r="H58" s="52"/>
      <c r="I58" s="52"/>
      <c r="J58" s="52"/>
      <c r="K58" s="52"/>
      <c r="L58" s="1"/>
      <c r="M58" s="1"/>
      <c r="N58" s="1"/>
      <c r="O58" s="1"/>
      <c r="P58" s="1"/>
      <c r="Q58" s="1"/>
      <c r="R58" s="1"/>
      <c r="S58" s="1"/>
      <c r="T58" s="1"/>
      <c r="U58" s="4"/>
      <c r="V58" s="4"/>
      <c r="W58" s="4"/>
      <c r="X58" s="8"/>
      <c r="Y58" s="1"/>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row>
    <row r="59" spans="1:51">
      <c r="A59" s="1"/>
      <c r="B59" s="28" t="s">
        <v>108</v>
      </c>
      <c r="C59" s="29">
        <f>+'Fees on Funds'!C55</f>
        <v>3.0000000000000001E-3</v>
      </c>
      <c r="D59" s="29">
        <f>+'Fees on Funds'!D55</f>
        <v>1.6000000000000001E-3</v>
      </c>
      <c r="E59" s="29">
        <f>C59+D59</f>
        <v>4.5999999999999999E-3</v>
      </c>
      <c r="F59" s="38">
        <v>0</v>
      </c>
      <c r="G59" s="31" t="e">
        <f>F59*$C$3</f>
        <v>#VALUE!</v>
      </c>
      <c r="H59" s="32" t="e">
        <f>E59*G59/$G$62</f>
        <v>#VALUE!</v>
      </c>
      <c r="I59" s="33" t="e">
        <f>G59*E59</f>
        <v>#VALUE!</v>
      </c>
      <c r="J59" s="8" t="s">
        <v>109</v>
      </c>
      <c r="K59" s="117"/>
      <c r="L59" s="1"/>
      <c r="M59" s="1"/>
      <c r="N59" s="1"/>
      <c r="O59" s="1"/>
      <c r="P59" s="1"/>
      <c r="Q59" s="1"/>
      <c r="R59" s="1"/>
      <c r="S59" s="1"/>
      <c r="T59" s="1"/>
      <c r="U59" s="4"/>
      <c r="V59" s="4"/>
      <c r="W59" s="4"/>
      <c r="X59" s="8"/>
      <c r="Y59" s="1"/>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row>
    <row r="60" spans="1:51">
      <c r="A60" s="1"/>
      <c r="B60" s="28" t="s">
        <v>110</v>
      </c>
      <c r="C60" s="29">
        <f>+'Fees on Funds'!C56</f>
        <v>3.0000000000000001E-3</v>
      </c>
      <c r="D60" s="29">
        <f>+'Fees on Funds'!D56</f>
        <v>1.4E-3</v>
      </c>
      <c r="E60" s="29">
        <f>C60+D60</f>
        <v>4.4000000000000003E-3</v>
      </c>
      <c r="F60" s="38">
        <v>0</v>
      </c>
      <c r="G60" s="31" t="e">
        <f>F60*$C$3</f>
        <v>#VALUE!</v>
      </c>
      <c r="H60" s="32" t="e">
        <f>E60*G60/$G$62</f>
        <v>#VALUE!</v>
      </c>
      <c r="I60" s="33" t="e">
        <f>G60*E60</f>
        <v>#VALUE!</v>
      </c>
      <c r="J60" s="8" t="s">
        <v>111</v>
      </c>
      <c r="K60" s="117"/>
      <c r="L60" s="1"/>
      <c r="M60" s="1"/>
      <c r="N60" s="1"/>
      <c r="O60" s="1"/>
      <c r="P60" s="1"/>
      <c r="Q60" s="1"/>
      <c r="R60" s="1"/>
      <c r="S60" s="1"/>
      <c r="T60" s="1"/>
      <c r="U60" s="4"/>
      <c r="V60" s="4"/>
      <c r="W60" s="4"/>
      <c r="X60" s="8"/>
      <c r="Y60" s="1"/>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row>
    <row r="61" spans="1:51">
      <c r="A61" s="1"/>
      <c r="B61" s="8"/>
      <c r="C61" s="8"/>
      <c r="D61" s="8"/>
      <c r="E61" s="8"/>
      <c r="F61" s="8"/>
      <c r="G61" s="8"/>
      <c r="H61" s="8"/>
      <c r="I61" s="8"/>
      <c r="J61" s="8"/>
      <c r="K61" s="1"/>
      <c r="L61" s="1"/>
      <c r="M61" s="1"/>
      <c r="N61" s="1"/>
      <c r="O61" s="1"/>
      <c r="P61" s="1"/>
      <c r="Q61" s="1"/>
      <c r="R61" s="1"/>
      <c r="S61" s="1"/>
      <c r="T61" s="1"/>
      <c r="U61" s="4"/>
      <c r="V61" s="4"/>
      <c r="W61" s="4"/>
      <c r="X61" s="8"/>
      <c r="Y61" s="1"/>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row>
    <row r="62" spans="1:51" ht="13.9" customHeight="1">
      <c r="A62" s="1"/>
      <c r="B62" s="55" t="s">
        <v>112</v>
      </c>
      <c r="C62" s="55"/>
      <c r="D62" s="55"/>
      <c r="E62" s="55"/>
      <c r="F62" s="56">
        <f>SUM(F13:F19,F21:F25,F27:F38,F40:F49,F51:F57,F59:F60)</f>
        <v>0</v>
      </c>
      <c r="G62" s="57" t="e">
        <f>SUM(G13:G19,G21:G25,G27:G38,G40:G49,G51:G57,G59:G60)</f>
        <v>#VALUE!</v>
      </c>
      <c r="H62" s="56" t="e">
        <f>SUM(H13:H19,H21:H25,H27:H38,H40:H49,H51:H57,H59:H60)</f>
        <v>#VALUE!</v>
      </c>
      <c r="I62" s="55" t="e">
        <f>SUM(I13:I19,I21:I25,I27:I38,I40:I49,I51:I57,I59:I60)</f>
        <v>#VALUE!</v>
      </c>
      <c r="J62" s="55"/>
      <c r="K62" s="55"/>
      <c r="L62" s="1"/>
      <c r="M62" s="1"/>
      <c r="N62" s="1"/>
      <c r="O62" s="1"/>
      <c r="P62" s="1"/>
      <c r="Q62" s="1"/>
      <c r="R62" s="1"/>
      <c r="S62" s="1"/>
      <c r="T62" s="1"/>
      <c r="U62" s="4"/>
      <c r="V62" s="4"/>
      <c r="W62" s="4"/>
      <c r="X62" s="8"/>
      <c r="Y62" s="1"/>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row>
    <row r="63" spans="1:51" ht="13.9" customHeight="1">
      <c r="A63" s="1"/>
      <c r="B63" s="58"/>
      <c r="C63" s="58"/>
      <c r="D63" s="58"/>
      <c r="E63" s="58"/>
      <c r="F63" s="58"/>
      <c r="G63" s="58"/>
      <c r="H63" s="58"/>
      <c r="I63" s="58"/>
      <c r="J63" s="1"/>
      <c r="K63" s="1"/>
      <c r="L63" s="1"/>
      <c r="M63" s="1"/>
      <c r="N63" s="1"/>
      <c r="O63" s="1"/>
      <c r="P63" s="1"/>
      <c r="Q63" s="1"/>
      <c r="R63" s="1"/>
      <c r="S63" s="1"/>
      <c r="T63" s="1"/>
      <c r="U63" s="4"/>
      <c r="V63" s="4"/>
      <c r="W63" s="4"/>
      <c r="X63" s="8"/>
      <c r="Y63" s="1"/>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row>
    <row r="64" spans="1:51" ht="13.9" hidden="1" customHeight="1" thickBot="1">
      <c r="A64" s="1"/>
      <c r="B64" s="58"/>
      <c r="C64" s="58"/>
      <c r="D64" s="58"/>
      <c r="E64" s="59" t="s">
        <v>113</v>
      </c>
      <c r="F64" s="60" t="str">
        <f>IF(F62=100%,"Pass","Check")</f>
        <v>Check</v>
      </c>
      <c r="G64" s="58"/>
      <c r="H64" s="58"/>
      <c r="I64" s="58"/>
      <c r="J64" s="1"/>
      <c r="K64" s="1"/>
      <c r="L64" s="1"/>
      <c r="M64" s="1"/>
      <c r="N64" s="1"/>
      <c r="O64" s="1"/>
      <c r="P64" s="1"/>
      <c r="Q64" s="1"/>
      <c r="R64" s="1"/>
      <c r="S64" s="1"/>
      <c r="T64" s="1"/>
      <c r="U64" s="4"/>
      <c r="V64" s="4"/>
      <c r="W64" s="4"/>
      <c r="X64" s="8"/>
      <c r="Y64" s="1"/>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row>
    <row r="65" spans="1:51" ht="13.9" customHeight="1">
      <c r="A65" s="1"/>
      <c r="B65" s="58"/>
      <c r="C65" s="58"/>
      <c r="D65" s="58"/>
      <c r="E65" s="58"/>
      <c r="F65" s="58"/>
      <c r="G65" s="58"/>
      <c r="H65" s="61"/>
      <c r="I65" s="58"/>
      <c r="J65" s="1"/>
      <c r="K65" s="1"/>
      <c r="L65" s="1"/>
      <c r="M65" s="1"/>
      <c r="N65" s="1"/>
      <c r="O65" s="1"/>
      <c r="P65" s="1"/>
      <c r="Q65" s="1"/>
      <c r="R65" s="1"/>
      <c r="S65" s="1"/>
      <c r="T65" s="1"/>
      <c r="U65" s="4"/>
      <c r="V65" s="4"/>
      <c r="W65" s="4"/>
      <c r="X65" s="8"/>
      <c r="Y65" s="1"/>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row>
    <row r="66" spans="1:51" ht="13.9" customHeight="1">
      <c r="A66" s="1"/>
      <c r="B66" s="58"/>
      <c r="C66" s="58"/>
      <c r="D66" s="58"/>
      <c r="E66" s="58"/>
      <c r="F66" s="58"/>
      <c r="G66" s="58"/>
      <c r="H66" s="58"/>
      <c r="I66" s="58"/>
      <c r="J66" s="1"/>
      <c r="K66" s="1"/>
      <c r="L66" s="1"/>
      <c r="M66" s="1"/>
      <c r="N66" s="1"/>
      <c r="O66" s="1"/>
      <c r="P66" s="1"/>
      <c r="Q66" s="1"/>
      <c r="R66" s="1"/>
      <c r="S66" s="1"/>
      <c r="T66" s="1"/>
      <c r="U66" s="4"/>
      <c r="V66" s="4"/>
      <c r="W66" s="4"/>
      <c r="X66" s="8"/>
      <c r="Y66" s="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row>
    <row r="67" spans="1:51">
      <c r="A67" s="1"/>
      <c r="B67" s="1"/>
      <c r="C67" s="1"/>
      <c r="D67" s="1"/>
      <c r="E67" s="1"/>
      <c r="F67" s="1"/>
      <c r="G67" s="1"/>
      <c r="H67" s="1"/>
      <c r="I67" s="1"/>
      <c r="J67" s="1"/>
      <c r="K67" s="1"/>
      <c r="L67" s="1"/>
      <c r="M67" s="1"/>
      <c r="N67" s="1"/>
      <c r="O67" s="1"/>
      <c r="P67" s="1"/>
      <c r="Q67" s="1"/>
      <c r="R67" s="1"/>
      <c r="S67" s="1"/>
      <c r="T67" s="1"/>
      <c r="U67" s="4"/>
      <c r="V67" s="4"/>
      <c r="W67" s="4"/>
      <c r="X67" s="8"/>
      <c r="Y67" s="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row>
    <row r="68" spans="1:51">
      <c r="A68" s="1"/>
      <c r="B68" s="1"/>
      <c r="C68" s="1"/>
      <c r="D68" s="1"/>
      <c r="E68" s="1"/>
      <c r="F68" s="1"/>
      <c r="G68" s="1"/>
      <c r="H68" s="1"/>
      <c r="I68" s="1"/>
      <c r="J68" s="1"/>
      <c r="K68" s="1"/>
      <c r="L68" s="1"/>
      <c r="M68" s="1"/>
      <c r="N68" s="1"/>
      <c r="O68" s="1"/>
      <c r="P68" s="1"/>
      <c r="Q68" s="1"/>
      <c r="R68" s="1"/>
      <c r="S68" s="1"/>
      <c r="T68" s="1"/>
      <c r="U68" s="4"/>
      <c r="V68" s="4"/>
      <c r="W68" s="4"/>
      <c r="X68" s="8"/>
      <c r="Y68" s="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row>
    <row r="69" spans="1:51">
      <c r="A69" s="1"/>
      <c r="B69" s="1"/>
      <c r="C69" s="1"/>
      <c r="D69" s="1"/>
      <c r="E69" s="1"/>
      <c r="F69" s="1"/>
      <c r="G69" s="1"/>
      <c r="H69" s="1"/>
      <c r="I69" s="1"/>
      <c r="J69" s="1"/>
      <c r="K69" s="1"/>
      <c r="L69" s="1"/>
      <c r="M69" s="1"/>
      <c r="N69" s="1"/>
      <c r="O69" s="1"/>
      <c r="P69" s="1"/>
      <c r="Q69" s="1"/>
      <c r="R69" s="1"/>
      <c r="S69" s="1"/>
      <c r="T69" s="1"/>
      <c r="U69" s="4"/>
      <c r="V69" s="4"/>
      <c r="W69" s="4"/>
      <c r="X69" s="8"/>
      <c r="Y69" s="1"/>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row>
    <row r="70" spans="1:51">
      <c r="A70" s="1"/>
      <c r="B70" s="1"/>
      <c r="C70" s="1"/>
      <c r="D70" s="1"/>
      <c r="E70" s="1"/>
      <c r="F70" s="1"/>
      <c r="G70" s="1"/>
      <c r="H70" s="1"/>
      <c r="I70" s="1"/>
      <c r="J70" s="1"/>
      <c r="K70" s="1"/>
      <c r="L70" s="1"/>
      <c r="M70" s="1"/>
      <c r="N70" s="1"/>
      <c r="O70" s="1"/>
      <c r="P70" s="1"/>
      <c r="Q70" s="1"/>
      <c r="R70" s="1"/>
      <c r="S70" s="1"/>
      <c r="T70" s="1"/>
      <c r="U70" s="4"/>
      <c r="V70" s="4"/>
      <c r="W70" s="4"/>
      <c r="X70" s="8"/>
      <c r="Y70" s="1"/>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row>
    <row r="71" spans="1:51">
      <c r="A71" s="1"/>
      <c r="B71" s="1"/>
      <c r="C71" s="1"/>
      <c r="D71" s="1"/>
      <c r="E71" s="1"/>
      <c r="F71" s="1"/>
      <c r="G71" s="1"/>
      <c r="H71" s="1"/>
      <c r="I71" s="1"/>
      <c r="J71" s="1"/>
      <c r="K71" s="1"/>
      <c r="L71" s="1"/>
      <c r="M71" s="1"/>
      <c r="N71" s="1"/>
      <c r="O71" s="1"/>
      <c r="P71" s="1"/>
      <c r="Q71" s="1"/>
      <c r="R71" s="1"/>
      <c r="S71" s="1"/>
      <c r="T71" s="1"/>
      <c r="U71" s="4"/>
      <c r="V71" s="4"/>
      <c r="W71" s="4"/>
      <c r="X71" s="8"/>
      <c r="Y71" s="1"/>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row>
    <row r="72" spans="1:51">
      <c r="A72" s="1"/>
      <c r="B72" s="1"/>
      <c r="C72" s="1"/>
      <c r="D72" s="1"/>
      <c r="E72" s="1"/>
      <c r="F72" s="1"/>
      <c r="G72" s="1"/>
      <c r="H72" s="1"/>
      <c r="I72" s="1"/>
      <c r="J72" s="1"/>
      <c r="K72" s="1"/>
      <c r="L72" s="1"/>
      <c r="M72" s="1"/>
      <c r="N72" s="1"/>
      <c r="O72" s="1"/>
      <c r="P72" s="1"/>
      <c r="Q72" s="1"/>
      <c r="R72" s="1"/>
      <c r="S72" s="1"/>
      <c r="T72" s="1"/>
      <c r="U72" s="4"/>
      <c r="V72" s="4"/>
      <c r="W72" s="4"/>
      <c r="X72" s="8"/>
      <c r="Y72" s="1"/>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row>
    <row r="73" spans="1:51">
      <c r="A73" s="1"/>
      <c r="B73" s="1"/>
      <c r="C73" s="1"/>
      <c r="D73" s="1"/>
      <c r="E73" s="1"/>
      <c r="F73" s="1"/>
      <c r="G73" s="1"/>
      <c r="H73" s="1"/>
      <c r="I73" s="1"/>
      <c r="J73" s="1"/>
      <c r="K73" s="1"/>
      <c r="L73" s="1"/>
      <c r="M73" s="1"/>
      <c r="N73" s="1"/>
      <c r="O73" s="1"/>
      <c r="P73" s="1"/>
      <c r="Q73" s="1"/>
      <c r="R73" s="1"/>
      <c r="S73" s="1"/>
      <c r="T73" s="1"/>
      <c r="U73" s="4"/>
      <c r="V73" s="4"/>
      <c r="W73" s="4"/>
      <c r="X73" s="8"/>
      <c r="Y73" s="1"/>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row>
    <row r="74" spans="1:51">
      <c r="A74" s="1"/>
      <c r="B74" s="1"/>
      <c r="C74" s="1"/>
      <c r="D74" s="1"/>
      <c r="E74" s="1"/>
      <c r="F74" s="1"/>
      <c r="G74" s="1"/>
      <c r="H74" s="1"/>
      <c r="I74" s="1"/>
      <c r="J74" s="1"/>
      <c r="K74" s="1"/>
      <c r="L74" s="1"/>
      <c r="M74" s="1"/>
      <c r="N74" s="1"/>
      <c r="O74" s="1"/>
      <c r="P74" s="1"/>
      <c r="Q74" s="1"/>
      <c r="R74" s="1"/>
      <c r="S74" s="1"/>
      <c r="T74" s="1"/>
      <c r="U74" s="4"/>
      <c r="V74" s="4"/>
      <c r="W74" s="4"/>
      <c r="X74" s="8"/>
      <c r="Y74" s="1"/>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row>
    <row r="75" spans="1:51">
      <c r="A75" s="1"/>
      <c r="B75" s="1"/>
      <c r="C75" s="1"/>
      <c r="D75" s="1"/>
      <c r="E75" s="1"/>
      <c r="F75" s="1"/>
      <c r="G75" s="1"/>
      <c r="H75" s="1"/>
      <c r="I75" s="1"/>
      <c r="J75" s="1"/>
      <c r="K75" s="1"/>
      <c r="L75" s="1"/>
      <c r="M75" s="1"/>
      <c r="N75" s="1"/>
      <c r="O75" s="1"/>
      <c r="P75" s="1"/>
      <c r="Q75" s="1"/>
      <c r="R75" s="1"/>
      <c r="S75" s="1"/>
      <c r="T75" s="1"/>
      <c r="U75" s="4"/>
      <c r="V75" s="4"/>
      <c r="W75" s="4"/>
      <c r="X75" s="8"/>
      <c r="Y75" s="1"/>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row>
    <row r="76" spans="1:51">
      <c r="A76" s="1"/>
      <c r="B76" s="1"/>
      <c r="C76" s="1"/>
      <c r="D76" s="1"/>
      <c r="E76" s="1"/>
      <c r="F76" s="1"/>
      <c r="G76" s="1"/>
      <c r="H76" s="1"/>
      <c r="I76" s="1"/>
      <c r="J76" s="1"/>
      <c r="K76" s="1"/>
      <c r="L76" s="1"/>
      <c r="M76" s="1"/>
      <c r="N76" s="1"/>
      <c r="O76" s="1"/>
      <c r="P76" s="1"/>
      <c r="Q76" s="1"/>
      <c r="R76" s="1"/>
      <c r="S76" s="1"/>
      <c r="T76" s="1"/>
      <c r="U76" s="4"/>
      <c r="V76" s="4"/>
      <c r="W76" s="4"/>
      <c r="X76" s="8"/>
      <c r="Y76" s="1"/>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row>
    <row r="77" spans="1:51">
      <c r="A77" s="1"/>
      <c r="B77" s="1"/>
      <c r="C77" s="1"/>
      <c r="D77" s="1"/>
      <c r="E77" s="1"/>
      <c r="F77" s="1"/>
      <c r="G77" s="1"/>
      <c r="H77" s="1"/>
      <c r="I77" s="1"/>
      <c r="J77" s="1"/>
      <c r="K77" s="1"/>
      <c r="L77" s="1"/>
      <c r="M77" s="1"/>
      <c r="N77" s="1"/>
      <c r="O77" s="1"/>
      <c r="P77" s="1"/>
      <c r="Q77" s="1"/>
      <c r="R77" s="1"/>
      <c r="S77" s="1"/>
      <c r="T77" s="1"/>
      <c r="U77" s="4"/>
      <c r="V77" s="4"/>
      <c r="W77" s="4"/>
      <c r="X77" s="8"/>
      <c r="Y77" s="1"/>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row>
    <row r="78" spans="1:51">
      <c r="A78" s="1"/>
      <c r="B78" s="1"/>
      <c r="C78" s="1"/>
      <c r="D78" s="1"/>
      <c r="E78" s="1"/>
      <c r="F78" s="1"/>
      <c r="G78" s="1"/>
      <c r="H78" s="1"/>
      <c r="I78" s="1"/>
      <c r="J78" s="1"/>
      <c r="K78" s="1"/>
      <c r="L78" s="1"/>
      <c r="M78" s="1"/>
      <c r="N78" s="1"/>
      <c r="O78" s="1"/>
      <c r="P78" s="1"/>
      <c r="Q78" s="1"/>
      <c r="R78" s="1"/>
      <c r="S78" s="1"/>
      <c r="T78" s="1"/>
      <c r="U78" s="4"/>
      <c r="V78" s="4"/>
      <c r="W78" s="4"/>
      <c r="X78" s="8"/>
      <c r="Y78" s="1"/>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row>
    <row r="79" spans="1:51">
      <c r="A79" s="1"/>
      <c r="B79" s="1"/>
      <c r="C79" s="1"/>
      <c r="D79" s="1"/>
      <c r="E79" s="1"/>
      <c r="F79" s="1"/>
      <c r="G79" s="1"/>
      <c r="H79" s="1"/>
      <c r="I79" s="1"/>
      <c r="J79" s="1"/>
      <c r="K79" s="1"/>
      <c r="L79" s="1"/>
      <c r="M79" s="1"/>
      <c r="N79" s="1"/>
      <c r="O79" s="1"/>
      <c r="P79" s="1"/>
      <c r="Q79" s="1"/>
      <c r="R79" s="1"/>
      <c r="S79" s="1"/>
      <c r="T79" s="1"/>
      <c r="U79" s="4"/>
      <c r="V79" s="4"/>
      <c r="W79" s="4"/>
      <c r="X79" s="8"/>
      <c r="Y79" s="1"/>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row>
    <row r="80" spans="1:51">
      <c r="A80" s="1"/>
      <c r="B80" s="1"/>
      <c r="C80" s="1"/>
      <c r="D80" s="1"/>
      <c r="E80" s="1"/>
      <c r="F80" s="1"/>
      <c r="G80" s="1"/>
      <c r="H80" s="1"/>
      <c r="I80" s="1"/>
      <c r="J80" s="1"/>
      <c r="K80" s="1"/>
      <c r="L80" s="1"/>
      <c r="M80" s="1"/>
      <c r="N80" s="1"/>
      <c r="O80" s="1"/>
      <c r="P80" s="1"/>
      <c r="Q80" s="1"/>
      <c r="R80" s="1"/>
      <c r="S80" s="1"/>
      <c r="T80" s="1"/>
      <c r="U80" s="4"/>
      <c r="V80" s="4"/>
      <c r="W80" s="4"/>
      <c r="X80" s="8"/>
      <c r="Y80" s="1"/>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row>
    <row r="81" spans="1:51">
      <c r="A81" s="1"/>
      <c r="B81" s="1"/>
      <c r="C81" s="1"/>
      <c r="D81" s="1"/>
      <c r="E81" s="1"/>
      <c r="F81" s="1"/>
      <c r="G81" s="1"/>
      <c r="H81" s="1"/>
      <c r="I81" s="1"/>
      <c r="J81" s="1"/>
      <c r="K81" s="1"/>
      <c r="L81" s="1"/>
      <c r="M81" s="1"/>
      <c r="N81" s="1"/>
      <c r="O81" s="1"/>
      <c r="P81" s="1"/>
      <c r="Q81" s="1"/>
      <c r="R81" s="1"/>
      <c r="S81" s="1"/>
      <c r="T81" s="1"/>
      <c r="U81" s="4"/>
      <c r="V81" s="4"/>
      <c r="W81" s="4"/>
      <c r="X81" s="8"/>
      <c r="Y81" s="1"/>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row>
    <row r="82" spans="1:51">
      <c r="A82" s="1"/>
      <c r="B82" s="1"/>
      <c r="C82" s="1"/>
      <c r="D82" s="1"/>
      <c r="E82" s="1"/>
      <c r="F82" s="1"/>
      <c r="G82" s="1"/>
      <c r="H82" s="1"/>
      <c r="I82" s="1"/>
      <c r="J82" s="1"/>
      <c r="K82" s="1"/>
      <c r="L82" s="1"/>
      <c r="M82" s="1"/>
      <c r="N82" s="1"/>
      <c r="O82" s="1"/>
      <c r="P82" s="1"/>
      <c r="Q82" s="1"/>
      <c r="R82" s="1"/>
      <c r="S82" s="1"/>
      <c r="T82" s="1"/>
      <c r="U82" s="4"/>
      <c r="V82" s="4"/>
      <c r="W82" s="4"/>
      <c r="X82" s="8"/>
      <c r="Y82" s="1"/>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row>
    <row r="83" spans="1:51">
      <c r="A83" s="1"/>
      <c r="B83" s="1"/>
      <c r="C83" s="1"/>
      <c r="D83" s="1"/>
      <c r="E83" s="1"/>
      <c r="F83" s="1"/>
      <c r="G83" s="1"/>
      <c r="H83" s="1"/>
      <c r="I83" s="1"/>
      <c r="J83" s="1"/>
      <c r="K83" s="1"/>
      <c r="L83" s="1"/>
      <c r="M83" s="1"/>
      <c r="N83" s="1"/>
      <c r="O83" s="1"/>
      <c r="P83" s="1"/>
      <c r="Q83" s="1"/>
      <c r="R83" s="1"/>
      <c r="S83" s="1"/>
      <c r="T83" s="1"/>
      <c r="U83" s="4"/>
      <c r="V83" s="4"/>
      <c r="W83" s="4"/>
      <c r="X83" s="8"/>
      <c r="Y83" s="1"/>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row>
    <row r="84" spans="1:51">
      <c r="A84" s="1"/>
      <c r="B84" s="1"/>
      <c r="C84" s="1"/>
      <c r="D84" s="1"/>
      <c r="E84" s="1"/>
      <c r="F84" s="1"/>
      <c r="G84" s="1"/>
      <c r="H84" s="1"/>
      <c r="I84" s="1"/>
      <c r="J84" s="1"/>
      <c r="K84" s="1"/>
      <c r="L84" s="1"/>
      <c r="M84" s="1"/>
      <c r="N84" s="1"/>
      <c r="O84" s="1"/>
      <c r="P84" s="1"/>
      <c r="Q84" s="1"/>
      <c r="R84" s="1"/>
      <c r="S84" s="1"/>
      <c r="T84" s="1"/>
      <c r="U84" s="4"/>
      <c r="V84" s="4"/>
      <c r="W84" s="4"/>
      <c r="X84" s="62"/>
      <c r="Y84" s="1"/>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row>
    <row r="85" spans="1:51" ht="13.9" customHeight="1">
      <c r="A85" s="1"/>
      <c r="B85" s="1"/>
      <c r="C85" s="1"/>
      <c r="D85" s="1"/>
      <c r="E85" s="1"/>
      <c r="F85" s="1"/>
      <c r="G85" s="1"/>
      <c r="H85" s="1"/>
      <c r="I85" s="1"/>
      <c r="J85" s="1"/>
      <c r="K85" s="1"/>
      <c r="L85" s="1"/>
      <c r="M85" s="1"/>
      <c r="N85" s="1"/>
      <c r="O85" s="1"/>
      <c r="P85" s="1"/>
      <c r="Q85" s="1"/>
      <c r="R85" s="1"/>
      <c r="S85" s="1"/>
      <c r="T85" s="1"/>
      <c r="U85" s="4"/>
      <c r="V85" s="4"/>
      <c r="W85" s="4"/>
      <c r="X85" s="58"/>
      <c r="Y85" s="63"/>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row>
    <row r="86" spans="1:51">
      <c r="A86" s="1"/>
      <c r="B86" s="1"/>
      <c r="C86" s="1"/>
      <c r="D86" s="1"/>
      <c r="E86" s="1"/>
      <c r="F86" s="1"/>
      <c r="G86" s="1"/>
      <c r="H86" s="1"/>
      <c r="I86" s="1"/>
      <c r="J86" s="1"/>
      <c r="K86" s="1"/>
      <c r="L86" s="1"/>
      <c r="M86" s="1"/>
      <c r="N86" s="1"/>
      <c r="O86" s="1"/>
      <c r="P86" s="1"/>
      <c r="Q86" s="1"/>
      <c r="R86" s="1"/>
      <c r="S86" s="1"/>
      <c r="T86" s="1"/>
      <c r="U86" s="4"/>
      <c r="V86" s="4"/>
      <c r="W86" s="4"/>
      <c r="X86" s="58"/>
      <c r="Y86" s="63"/>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row>
    <row r="87" spans="1:51" ht="13.9" customHeight="1">
      <c r="A87" s="1"/>
      <c r="B87" s="1"/>
      <c r="C87" s="1"/>
      <c r="D87" s="1"/>
      <c r="E87" s="1"/>
      <c r="F87" s="1"/>
      <c r="G87" s="1"/>
      <c r="H87" s="1"/>
      <c r="I87" s="1"/>
      <c r="J87" s="1"/>
      <c r="K87" s="1"/>
      <c r="L87" s="1"/>
      <c r="M87" s="1"/>
      <c r="N87" s="1"/>
      <c r="O87" s="1"/>
      <c r="P87" s="1"/>
      <c r="Q87" s="1"/>
      <c r="R87" s="1"/>
      <c r="S87" s="1"/>
      <c r="T87" s="1"/>
      <c r="U87" s="4"/>
      <c r="V87" s="4"/>
      <c r="W87" s="4"/>
      <c r="X87" s="58"/>
      <c r="Y87" s="63"/>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row>
    <row r="88" spans="1:51">
      <c r="A88" s="1"/>
      <c r="B88" s="1"/>
      <c r="C88" s="1"/>
      <c r="D88" s="1"/>
      <c r="E88" s="1"/>
      <c r="F88" s="1"/>
      <c r="G88" s="1"/>
      <c r="H88" s="1"/>
      <c r="I88" s="1"/>
      <c r="J88" s="1"/>
      <c r="K88" s="1"/>
      <c r="L88" s="1"/>
      <c r="M88" s="1"/>
      <c r="N88" s="1"/>
      <c r="O88" s="1"/>
      <c r="P88" s="1"/>
      <c r="Q88" s="1"/>
      <c r="R88" s="1"/>
      <c r="S88" s="1"/>
      <c r="T88" s="1"/>
      <c r="U88" s="4"/>
      <c r="V88" s="4"/>
      <c r="W88" s="4"/>
      <c r="X88" s="58"/>
      <c r="Y88" s="63"/>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row>
    <row r="89" spans="1:51">
      <c r="A89" s="1"/>
      <c r="B89" s="1"/>
      <c r="C89" s="1"/>
      <c r="D89" s="1"/>
      <c r="E89" s="1"/>
      <c r="F89" s="1"/>
      <c r="G89" s="1"/>
      <c r="H89" s="1"/>
      <c r="I89" s="1"/>
      <c r="J89" s="1"/>
      <c r="K89" s="1"/>
      <c r="L89" s="1"/>
      <c r="M89" s="1"/>
      <c r="N89" s="1"/>
      <c r="O89" s="1"/>
      <c r="P89" s="1"/>
      <c r="Q89" s="1"/>
      <c r="R89" s="1"/>
      <c r="S89" s="1"/>
      <c r="T89" s="1"/>
      <c r="U89" s="4"/>
      <c r="V89" s="4"/>
      <c r="W89" s="4"/>
      <c r="X89" s="58"/>
      <c r="Y89" s="63"/>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row>
    <row r="90" spans="1:51" ht="4.9000000000000004" customHeight="1">
      <c r="A90" s="1"/>
      <c r="B90" s="1"/>
      <c r="C90" s="1"/>
      <c r="D90" s="1"/>
      <c r="E90" s="1"/>
      <c r="F90" s="1"/>
      <c r="G90" s="1"/>
      <c r="H90" s="1"/>
      <c r="I90" s="1"/>
      <c r="J90" s="1"/>
      <c r="K90" s="1"/>
      <c r="L90" s="1"/>
      <c r="M90" s="1"/>
      <c r="N90" s="1"/>
      <c r="O90" s="1"/>
      <c r="P90" s="1"/>
      <c r="Q90" s="1"/>
      <c r="R90" s="1"/>
      <c r="S90" s="1"/>
      <c r="T90" s="1"/>
      <c r="U90" s="4"/>
      <c r="V90" s="4"/>
      <c r="W90" s="4"/>
      <c r="X90" s="64"/>
      <c r="Y90" s="63"/>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row>
    <row r="91" spans="1:51" ht="7.15" customHeight="1">
      <c r="A91" s="1"/>
      <c r="B91" s="1"/>
      <c r="C91" s="1"/>
      <c r="D91" s="1"/>
      <c r="E91" s="1"/>
      <c r="F91" s="1"/>
      <c r="G91" s="1"/>
      <c r="H91" s="1"/>
      <c r="I91" s="1"/>
      <c r="J91" s="1"/>
      <c r="K91" s="1"/>
      <c r="L91" s="1"/>
      <c r="M91" s="1"/>
      <c r="N91" s="1"/>
      <c r="O91" s="1"/>
      <c r="P91" s="1"/>
      <c r="Q91" s="1"/>
      <c r="R91" s="1"/>
      <c r="S91" s="1"/>
      <c r="T91" s="1"/>
      <c r="U91" s="4"/>
      <c r="V91" s="4"/>
      <c r="W91" s="4"/>
      <c r="X91" s="62"/>
      <c r="Y91" s="63"/>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row>
    <row r="92" spans="1:51" ht="10.15" customHeight="1">
      <c r="A92" s="1"/>
      <c r="B92" s="1"/>
      <c r="C92" s="1"/>
      <c r="D92" s="1"/>
      <c r="E92" s="1"/>
      <c r="F92" s="1"/>
      <c r="G92" s="1"/>
      <c r="H92" s="1"/>
      <c r="I92" s="1"/>
      <c r="J92" s="1"/>
      <c r="K92" s="1"/>
      <c r="L92" s="1"/>
      <c r="M92" s="1"/>
      <c r="N92" s="1"/>
      <c r="O92" s="1"/>
      <c r="P92" s="1"/>
      <c r="Q92" s="1"/>
      <c r="R92" s="1"/>
      <c r="S92" s="1"/>
      <c r="T92" s="1"/>
      <c r="U92" s="4"/>
      <c r="V92" s="4"/>
      <c r="W92" s="4"/>
      <c r="X92" s="4"/>
      <c r="Y92" s="63"/>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row>
    <row r="93" spans="1:51">
      <c r="A93" s="1"/>
      <c r="B93" s="1"/>
      <c r="C93" s="1"/>
      <c r="D93" s="1"/>
      <c r="E93" s="1"/>
      <c r="F93" s="1"/>
      <c r="G93" s="1"/>
      <c r="H93" s="1"/>
      <c r="I93" s="1"/>
      <c r="J93" s="1"/>
      <c r="K93" s="1"/>
      <c r="L93" s="1"/>
      <c r="M93" s="1"/>
      <c r="N93" s="1"/>
      <c r="O93" s="1"/>
      <c r="P93" s="1"/>
      <c r="Q93" s="1"/>
      <c r="R93" s="1"/>
      <c r="S93" s="1"/>
      <c r="T93" s="1"/>
      <c r="U93" s="4"/>
      <c r="V93" s="4"/>
      <c r="W93" s="4"/>
      <c r="X93" s="4"/>
      <c r="Y93" s="63"/>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row>
    <row r="94" spans="1:51">
      <c r="A94" s="1"/>
      <c r="B94" s="1"/>
      <c r="C94" s="1"/>
      <c r="D94" s="1"/>
      <c r="E94" s="1"/>
      <c r="F94" s="1"/>
      <c r="G94" s="1"/>
      <c r="H94" s="1"/>
      <c r="I94" s="1"/>
      <c r="J94" s="1"/>
      <c r="K94" s="1"/>
      <c r="L94" s="1"/>
      <c r="M94" s="1"/>
      <c r="N94" s="1"/>
      <c r="O94" s="1"/>
      <c r="P94" s="1"/>
      <c r="Q94" s="1"/>
      <c r="R94" s="1"/>
      <c r="S94" s="1"/>
      <c r="T94" s="1"/>
      <c r="U94" s="4"/>
      <c r="V94" s="4"/>
      <c r="W94" s="4"/>
      <c r="X94" s="4"/>
      <c r="Y94" s="1"/>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row>
    <row r="95" spans="1:51">
      <c r="A95" s="1"/>
      <c r="B95" s="1"/>
      <c r="C95" s="1"/>
      <c r="D95" s="1"/>
      <c r="E95" s="1"/>
      <c r="F95" s="1"/>
      <c r="G95" s="1"/>
      <c r="H95" s="1"/>
      <c r="I95" s="1"/>
      <c r="J95" s="1"/>
      <c r="K95" s="1"/>
      <c r="L95" s="1"/>
      <c r="M95" s="1"/>
      <c r="N95" s="1"/>
      <c r="O95" s="1"/>
      <c r="P95" s="1"/>
      <c r="Q95" s="1"/>
      <c r="R95" s="1"/>
      <c r="S95" s="1"/>
      <c r="T95" s="1"/>
      <c r="U95" s="4"/>
      <c r="V95" s="4"/>
      <c r="W95" s="4"/>
      <c r="X95" s="1"/>
      <c r="Y95" s="1"/>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row>
    <row r="96" spans="1:51">
      <c r="A96" s="1"/>
      <c r="B96" s="1"/>
      <c r="C96" s="1"/>
      <c r="D96" s="1"/>
      <c r="E96" s="1"/>
      <c r="F96" s="1"/>
      <c r="G96" s="1"/>
      <c r="H96" s="1"/>
      <c r="I96" s="1"/>
      <c r="J96" s="1"/>
      <c r="K96" s="1"/>
      <c r="L96" s="1"/>
      <c r="M96" s="1"/>
      <c r="N96" s="1"/>
      <c r="O96" s="1"/>
      <c r="P96" s="1"/>
      <c r="Q96" s="1"/>
      <c r="R96" s="1"/>
      <c r="S96" s="1"/>
      <c r="T96" s="1"/>
      <c r="U96" s="4"/>
      <c r="V96" s="4"/>
      <c r="W96" s="4"/>
      <c r="X96" s="1"/>
      <c r="Y96" s="1"/>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row>
    <row r="97" spans="1:51">
      <c r="A97" s="1"/>
      <c r="B97" s="1"/>
      <c r="C97" s="1"/>
      <c r="D97" s="1"/>
      <c r="E97" s="1"/>
      <c r="F97" s="1"/>
      <c r="G97" s="1"/>
      <c r="H97" s="1"/>
      <c r="I97" s="1"/>
      <c r="J97" s="1"/>
      <c r="K97" s="1"/>
      <c r="L97" s="1"/>
      <c r="M97" s="1"/>
      <c r="N97" s="1"/>
      <c r="O97" s="1"/>
      <c r="P97" s="1"/>
      <c r="Q97" s="1"/>
      <c r="R97" s="1"/>
      <c r="S97" s="1"/>
      <c r="T97" s="1"/>
      <c r="U97" s="4"/>
      <c r="V97" s="4"/>
      <c r="W97" s="4"/>
      <c r="X97" s="1"/>
      <c r="Y97" s="1"/>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row>
    <row r="98" spans="1:51" ht="20.45" customHeight="1">
      <c r="A98" s="1"/>
      <c r="B98" s="1"/>
      <c r="C98" s="1"/>
      <c r="D98" s="1"/>
      <c r="E98" s="1"/>
      <c r="F98" s="1"/>
      <c r="G98" s="1"/>
      <c r="H98" s="1"/>
      <c r="I98" s="1"/>
      <c r="J98" s="1"/>
      <c r="K98" s="1"/>
      <c r="L98" s="1"/>
      <c r="M98" s="1"/>
      <c r="N98" s="1"/>
      <c r="O98" s="1"/>
      <c r="P98" s="1"/>
      <c r="Q98" s="1"/>
      <c r="R98" s="1"/>
      <c r="S98" s="1"/>
      <c r="T98" s="1"/>
      <c r="U98" s="4"/>
      <c r="V98" s="4"/>
      <c r="W98" s="4"/>
      <c r="X98" s="1"/>
      <c r="Y98" s="1"/>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row>
    <row r="99" spans="1:51">
      <c r="A99" s="1"/>
      <c r="B99" s="1"/>
      <c r="C99" s="1"/>
      <c r="D99" s="1"/>
      <c r="E99" s="1"/>
      <c r="F99" s="1"/>
      <c r="G99" s="1"/>
      <c r="H99" s="1"/>
      <c r="I99" s="1"/>
      <c r="J99" s="1"/>
      <c r="K99" s="1"/>
      <c r="L99" s="1"/>
      <c r="M99" s="1"/>
      <c r="N99" s="1"/>
      <c r="O99" s="1"/>
      <c r="P99" s="1"/>
      <c r="Q99" s="1"/>
      <c r="R99" s="1"/>
      <c r="S99" s="1"/>
      <c r="T99" s="1"/>
      <c r="U99" s="4"/>
      <c r="V99" s="4"/>
      <c r="W99" s="4"/>
      <c r="X99" s="1"/>
      <c r="Y99" s="1"/>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row>
    <row r="100" spans="1:51">
      <c r="A100" s="1"/>
      <c r="B100" s="1"/>
      <c r="C100" s="1"/>
      <c r="D100" s="1"/>
      <c r="E100" s="1"/>
      <c r="F100" s="1"/>
      <c r="G100" s="1"/>
      <c r="H100" s="1"/>
      <c r="I100" s="1"/>
      <c r="J100" s="1"/>
      <c r="K100" s="1"/>
      <c r="L100" s="1"/>
      <c r="M100" s="1"/>
      <c r="N100" s="1"/>
      <c r="O100" s="1"/>
      <c r="P100" s="1"/>
      <c r="Q100" s="1"/>
      <c r="R100" s="1"/>
      <c r="S100" s="1"/>
      <c r="T100" s="1"/>
      <c r="U100" s="4"/>
      <c r="V100" s="4"/>
      <c r="W100" s="4"/>
      <c r="X100" s="1"/>
      <c r="Y100" s="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row>
    <row r="101" spans="1:51">
      <c r="A101" s="1"/>
      <c r="B101" s="1"/>
      <c r="C101" s="1"/>
      <c r="D101" s="1"/>
      <c r="E101" s="1"/>
      <c r="F101" s="1"/>
      <c r="G101" s="1"/>
      <c r="H101" s="1"/>
      <c r="I101" s="1"/>
      <c r="J101" s="1"/>
      <c r="K101" s="1"/>
      <c r="L101" s="1"/>
      <c r="M101" s="1"/>
      <c r="N101" s="1"/>
      <c r="O101" s="1"/>
      <c r="P101" s="1"/>
      <c r="Q101" s="1"/>
      <c r="R101" s="1"/>
      <c r="S101" s="1"/>
      <c r="T101" s="1"/>
      <c r="U101" s="4"/>
      <c r="V101" s="4"/>
      <c r="W101" s="4"/>
      <c r="X101" s="1"/>
      <c r="Y101" s="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row>
    <row r="102" spans="1:51">
      <c r="A102" s="1"/>
      <c r="B102" s="1"/>
      <c r="C102" s="1"/>
      <c r="D102" s="1"/>
      <c r="E102" s="1"/>
      <c r="F102" s="1"/>
      <c r="G102" s="1"/>
      <c r="H102" s="1"/>
      <c r="I102" s="1"/>
      <c r="J102" s="1"/>
      <c r="K102" s="1"/>
      <c r="L102" s="1"/>
      <c r="M102" s="1"/>
      <c r="N102" s="1"/>
      <c r="O102" s="1"/>
      <c r="P102" s="1"/>
      <c r="Q102" s="1"/>
      <c r="R102" s="1"/>
      <c r="S102" s="1"/>
      <c r="T102" s="1"/>
      <c r="U102" s="4"/>
      <c r="V102" s="4"/>
      <c r="W102" s="4"/>
      <c r="X102" s="1"/>
      <c r="Y102" s="1"/>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row>
    <row r="103" spans="1:51">
      <c r="A103" s="1"/>
      <c r="B103" s="1"/>
      <c r="C103" s="1"/>
      <c r="D103" s="1"/>
      <c r="E103" s="1"/>
      <c r="F103" s="1"/>
      <c r="G103" s="1"/>
      <c r="H103" s="1"/>
      <c r="I103" s="1"/>
      <c r="J103" s="1"/>
      <c r="K103" s="1"/>
      <c r="L103" s="1"/>
      <c r="M103" s="1"/>
      <c r="N103" s="1"/>
      <c r="O103" s="1"/>
      <c r="P103" s="1"/>
      <c r="Q103" s="1"/>
      <c r="R103" s="1"/>
      <c r="S103" s="1"/>
      <c r="T103" s="1"/>
      <c r="U103" s="4"/>
      <c r="V103" s="4"/>
      <c r="W103" s="4"/>
      <c r="X103" s="1"/>
      <c r="Y103" s="1"/>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row>
    <row r="104" spans="1:51">
      <c r="A104" s="1"/>
      <c r="B104" s="1"/>
      <c r="C104" s="1"/>
      <c r="D104" s="1"/>
      <c r="E104" s="1"/>
      <c r="F104" s="1"/>
      <c r="G104" s="1"/>
      <c r="H104" s="1"/>
      <c r="I104" s="1"/>
      <c r="J104" s="1"/>
      <c r="K104" s="1"/>
      <c r="L104" s="1"/>
      <c r="M104" s="1"/>
      <c r="N104" s="1"/>
      <c r="O104" s="1"/>
      <c r="P104" s="1"/>
      <c r="Q104" s="1"/>
      <c r="R104" s="1"/>
      <c r="S104" s="1"/>
      <c r="T104" s="1"/>
      <c r="U104" s="4"/>
      <c r="V104" s="4"/>
      <c r="W104" s="4"/>
      <c r="X104" s="1"/>
      <c r="Y104" s="1"/>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row>
    <row r="105" spans="1:51">
      <c r="A105" s="1"/>
      <c r="B105" s="1"/>
      <c r="C105" s="1"/>
      <c r="D105" s="1"/>
      <c r="E105" s="1"/>
      <c r="F105" s="1"/>
      <c r="G105" s="1"/>
      <c r="H105" s="1"/>
      <c r="I105" s="1"/>
      <c r="J105" s="1"/>
      <c r="K105" s="1"/>
      <c r="L105" s="1"/>
      <c r="M105" s="1"/>
      <c r="N105" s="1"/>
      <c r="O105" s="1"/>
      <c r="P105" s="1"/>
      <c r="Q105" s="1"/>
      <c r="R105" s="1"/>
      <c r="S105" s="1"/>
      <c r="T105" s="1"/>
      <c r="U105" s="4"/>
      <c r="V105" s="4"/>
      <c r="W105" s="4"/>
      <c r="X105" s="1"/>
      <c r="Y105" s="1"/>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row>
    <row r="106" spans="1:51">
      <c r="A106" s="1"/>
      <c r="B106" s="1"/>
      <c r="C106" s="1"/>
      <c r="D106" s="1"/>
      <c r="E106" s="1"/>
      <c r="F106" s="1"/>
      <c r="G106" s="1"/>
      <c r="H106" s="1"/>
      <c r="I106" s="1"/>
      <c r="J106" s="1"/>
      <c r="K106" s="1"/>
      <c r="L106" s="1"/>
      <c r="M106" s="1"/>
      <c r="N106" s="1"/>
      <c r="O106" s="1"/>
      <c r="P106" s="1"/>
      <c r="Q106" s="1"/>
      <c r="R106" s="1"/>
      <c r="S106" s="1"/>
      <c r="T106" s="1"/>
      <c r="U106" s="4"/>
      <c r="V106" s="4"/>
      <c r="W106" s="4"/>
      <c r="X106" s="4"/>
      <c r="Y106" s="1"/>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row>
    <row r="107" spans="1:51">
      <c r="A107" s="1"/>
      <c r="B107" s="1"/>
      <c r="C107" s="1"/>
      <c r="D107" s="1"/>
      <c r="E107" s="1"/>
      <c r="F107" s="1"/>
      <c r="G107" s="1"/>
      <c r="H107" s="1"/>
      <c r="I107" s="1"/>
      <c r="J107" s="1"/>
      <c r="K107" s="1"/>
      <c r="L107" s="1"/>
      <c r="M107" s="1"/>
      <c r="N107" s="1"/>
      <c r="O107" s="1"/>
      <c r="P107" s="1"/>
      <c r="Q107" s="1"/>
      <c r="R107" s="1"/>
      <c r="S107" s="1"/>
      <c r="T107" s="1"/>
      <c r="U107" s="4"/>
      <c r="V107" s="4"/>
      <c r="W107" s="4"/>
      <c r="X107" s="4"/>
      <c r="Y107" s="1"/>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row>
    <row r="108" spans="1:51">
      <c r="A108" s="1"/>
      <c r="B108" s="1"/>
      <c r="C108" s="1"/>
      <c r="D108" s="1"/>
      <c r="E108" s="1"/>
      <c r="F108" s="1"/>
      <c r="G108" s="1"/>
      <c r="H108" s="1"/>
      <c r="I108" s="1"/>
      <c r="J108" s="1"/>
      <c r="K108" s="1"/>
      <c r="L108" s="1"/>
      <c r="M108" s="1"/>
      <c r="N108" s="1"/>
      <c r="O108" s="1"/>
      <c r="P108" s="1"/>
      <c r="Q108" s="1"/>
      <c r="R108" s="1"/>
      <c r="S108" s="1"/>
      <c r="T108" s="1"/>
      <c r="U108" s="4"/>
      <c r="V108" s="4"/>
      <c r="W108" s="4"/>
      <c r="X108" s="4"/>
      <c r="Y108" s="1"/>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row>
    <row r="109" spans="1:51">
      <c r="A109" s="1"/>
      <c r="B109" s="1"/>
      <c r="C109" s="1"/>
      <c r="D109" s="1"/>
      <c r="E109" s="1"/>
      <c r="F109" s="1"/>
      <c r="G109" s="1"/>
      <c r="H109" s="1"/>
      <c r="I109" s="1"/>
      <c r="J109" s="1"/>
      <c r="K109" s="1"/>
      <c r="L109" s="1"/>
      <c r="M109" s="1"/>
      <c r="N109" s="1"/>
      <c r="O109" s="1"/>
      <c r="P109" s="1"/>
      <c r="Q109" s="1"/>
      <c r="R109" s="1"/>
      <c r="S109" s="1"/>
      <c r="T109" s="1"/>
      <c r="U109" s="4"/>
      <c r="V109" s="4"/>
      <c r="W109" s="4"/>
      <c r="X109" s="4"/>
      <c r="Y109" s="1"/>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row>
    <row r="110" spans="1:51">
      <c r="A110" s="1"/>
      <c r="B110" s="1"/>
      <c r="C110" s="1"/>
      <c r="D110" s="1"/>
      <c r="E110" s="1"/>
      <c r="F110" s="1"/>
      <c r="G110" s="1"/>
      <c r="H110" s="1"/>
      <c r="I110" s="1"/>
      <c r="J110" s="1"/>
      <c r="K110" s="1"/>
      <c r="L110" s="1"/>
      <c r="M110" s="1"/>
      <c r="N110" s="1"/>
      <c r="O110" s="1"/>
      <c r="P110" s="1"/>
      <c r="Q110" s="1"/>
      <c r="R110" s="1"/>
      <c r="S110" s="1"/>
      <c r="T110" s="1"/>
      <c r="U110" s="4"/>
      <c r="V110" s="4"/>
      <c r="W110" s="4"/>
      <c r="X110" s="4"/>
      <c r="Y110" s="1"/>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row>
    <row r="111" spans="1:51">
      <c r="A111" s="1"/>
      <c r="B111" s="1"/>
      <c r="C111" s="1"/>
      <c r="D111" s="1"/>
      <c r="E111" s="1"/>
      <c r="F111" s="1"/>
      <c r="G111" s="1"/>
      <c r="H111" s="1"/>
      <c r="I111" s="1"/>
      <c r="J111" s="1"/>
      <c r="K111" s="1"/>
      <c r="L111" s="1"/>
      <c r="M111" s="1"/>
      <c r="N111" s="1"/>
      <c r="O111" s="1"/>
      <c r="P111" s="1"/>
      <c r="Q111" s="1"/>
      <c r="R111" s="1"/>
      <c r="S111" s="1"/>
      <c r="T111" s="1"/>
      <c r="U111" s="4"/>
      <c r="V111" s="4"/>
      <c r="W111" s="4"/>
      <c r="X111" s="4"/>
      <c r="Y111" s="1"/>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row>
    <row r="112" spans="1:51">
      <c r="A112" s="1"/>
      <c r="B112" s="1"/>
      <c r="C112" s="1"/>
      <c r="D112" s="1"/>
      <c r="E112" s="1"/>
      <c r="F112" s="1"/>
      <c r="G112" s="1"/>
      <c r="H112" s="1"/>
      <c r="I112" s="1"/>
      <c r="J112" s="1"/>
      <c r="K112" s="1"/>
      <c r="L112" s="1"/>
      <c r="M112" s="1"/>
      <c r="N112" s="1"/>
      <c r="O112" s="1"/>
      <c r="P112" s="1"/>
      <c r="Q112" s="1"/>
      <c r="R112" s="1"/>
      <c r="S112" s="1"/>
      <c r="T112" s="1"/>
      <c r="U112" s="4"/>
      <c r="V112" s="4"/>
      <c r="W112" s="4"/>
      <c r="X112" s="4"/>
      <c r="Y112" s="1"/>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row>
    <row r="113" spans="1:51">
      <c r="A113" s="1"/>
      <c r="B113" s="1"/>
      <c r="C113" s="1"/>
      <c r="D113" s="1"/>
      <c r="E113" s="1"/>
      <c r="F113" s="1"/>
      <c r="G113" s="1"/>
      <c r="H113" s="1"/>
      <c r="I113" s="1"/>
      <c r="J113" s="1"/>
      <c r="K113" s="1"/>
      <c r="L113" s="1"/>
      <c r="M113" s="1"/>
      <c r="N113" s="1"/>
      <c r="O113" s="1"/>
      <c r="P113" s="1"/>
      <c r="Q113" s="1"/>
      <c r="R113" s="1"/>
      <c r="S113" s="1"/>
      <c r="T113" s="1"/>
      <c r="U113" s="4"/>
      <c r="V113" s="4"/>
      <c r="W113" s="4"/>
      <c r="X113" s="4"/>
      <c r="Y113" s="1"/>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row>
    <row r="114" spans="1:51">
      <c r="C114" s="5"/>
      <c r="D114" s="5"/>
      <c r="E114" s="5"/>
      <c r="F114" s="5"/>
      <c r="L114" s="1"/>
      <c r="M114" s="1"/>
      <c r="N114" s="1"/>
      <c r="O114" s="1"/>
      <c r="P114" s="1"/>
      <c r="Q114" s="1"/>
      <c r="R114" s="1"/>
      <c r="S114" s="1"/>
      <c r="T114" s="1"/>
      <c r="U114" s="4"/>
      <c r="V114" s="4"/>
      <c r="W114" s="4"/>
      <c r="X114" s="4"/>
      <c r="Y114" s="1"/>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row>
    <row r="115" spans="1:51">
      <c r="C115" s="5"/>
      <c r="D115" s="5"/>
      <c r="E115" s="5"/>
      <c r="F115" s="5"/>
      <c r="L115" s="1"/>
      <c r="M115" s="1"/>
      <c r="N115" s="1"/>
      <c r="O115" s="1"/>
      <c r="P115" s="1"/>
      <c r="Q115" s="1"/>
      <c r="R115" s="1"/>
      <c r="S115" s="1"/>
      <c r="T115" s="1"/>
      <c r="U115" s="4"/>
      <c r="V115" s="4"/>
      <c r="W115" s="4"/>
      <c r="X115" s="4"/>
      <c r="Y115" s="1"/>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row>
    <row r="116" spans="1:51">
      <c r="C116" s="5"/>
      <c r="D116" s="5"/>
      <c r="E116" s="5"/>
      <c r="F116" s="5"/>
      <c r="L116" s="1"/>
      <c r="M116" s="1"/>
      <c r="N116" s="1"/>
      <c r="O116" s="1"/>
      <c r="P116" s="1"/>
      <c r="Q116" s="1"/>
      <c r="R116" s="1"/>
      <c r="S116" s="1"/>
      <c r="T116" s="1"/>
      <c r="U116" s="4"/>
      <c r="V116" s="4"/>
      <c r="W116" s="4"/>
      <c r="X116" s="4"/>
      <c r="Y116" s="1"/>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row>
    <row r="117" spans="1:51">
      <c r="C117" s="5"/>
      <c r="D117" s="5"/>
      <c r="E117" s="5"/>
      <c r="F117" s="5"/>
      <c r="L117" s="1"/>
      <c r="M117" s="1"/>
      <c r="N117" s="1"/>
      <c r="O117" s="1"/>
      <c r="P117" s="1"/>
      <c r="Q117" s="1"/>
      <c r="R117" s="1"/>
      <c r="S117" s="1"/>
      <c r="T117" s="1"/>
      <c r="U117" s="4"/>
      <c r="V117" s="4"/>
      <c r="W117" s="4"/>
      <c r="X117" s="4"/>
      <c r="Y117" s="1"/>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row>
    <row r="118" spans="1:51">
      <c r="C118" s="5"/>
      <c r="D118" s="5"/>
      <c r="E118" s="5"/>
      <c r="F118" s="5"/>
      <c r="L118" s="1"/>
      <c r="M118" s="1"/>
      <c r="N118" s="1"/>
      <c r="O118" s="1"/>
      <c r="P118" s="1"/>
      <c r="Q118" s="1"/>
      <c r="R118" s="1"/>
      <c r="S118" s="1"/>
      <c r="T118" s="1"/>
      <c r="U118" s="4"/>
      <c r="V118" s="4"/>
      <c r="W118" s="4"/>
      <c r="X118" s="4"/>
      <c r="Y118" s="1"/>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row>
    <row r="119" spans="1:51">
      <c r="C119" s="5"/>
      <c r="D119" s="5"/>
      <c r="E119" s="5"/>
      <c r="F119" s="5"/>
      <c r="Y119" s="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row>
    <row r="120" spans="1:51">
      <c r="C120" s="5"/>
      <c r="D120" s="5"/>
      <c r="E120" s="5"/>
      <c r="F120" s="5"/>
      <c r="Y120" s="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row>
    <row r="121" spans="1:51">
      <c r="C121" s="5"/>
      <c r="D121" s="5"/>
      <c r="E121" s="5"/>
      <c r="F121" s="5"/>
      <c r="Y121" s="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row>
    <row r="122" spans="1:51">
      <c r="C122" s="5"/>
      <c r="D122" s="5"/>
      <c r="E122" s="5"/>
      <c r="F122" s="5"/>
      <c r="Y122" s="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row>
    <row r="123" spans="1:51">
      <c r="C123" s="5"/>
      <c r="D123" s="5"/>
      <c r="E123" s="5"/>
      <c r="F123" s="5"/>
      <c r="Y123" s="1"/>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row>
    <row r="124" spans="1:51">
      <c r="C124" s="5"/>
      <c r="D124" s="5"/>
      <c r="E124" s="5"/>
      <c r="F124" s="5"/>
      <c r="Y124" s="1"/>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row>
    <row r="125" spans="1:51">
      <c r="C125" s="5"/>
      <c r="D125" s="5"/>
      <c r="E125" s="5"/>
      <c r="F125" s="5"/>
      <c r="Y125" s="1"/>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row>
    <row r="126" spans="1:51">
      <c r="C126" s="5"/>
      <c r="D126" s="5"/>
      <c r="E126" s="5"/>
      <c r="F126" s="5"/>
      <c r="Y126" s="1"/>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row>
    <row r="127" spans="1:51">
      <c r="C127" s="5"/>
      <c r="D127" s="5"/>
      <c r="E127" s="5"/>
      <c r="F127" s="5"/>
      <c r="Y127" s="1"/>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row>
    <row r="128" spans="1:51">
      <c r="C128" s="5"/>
      <c r="D128" s="5"/>
      <c r="E128" s="5"/>
      <c r="F128" s="5"/>
      <c r="Y128" s="1"/>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row>
    <row r="129" spans="3:49">
      <c r="C129" s="5"/>
      <c r="D129" s="5"/>
      <c r="E129" s="5"/>
      <c r="F129" s="5"/>
      <c r="Y129" s="1"/>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row>
    <row r="130" spans="3:49">
      <c r="C130" s="5"/>
      <c r="D130" s="5"/>
      <c r="E130" s="5"/>
      <c r="F130" s="5"/>
      <c r="Y130" s="1"/>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row>
    <row r="131" spans="3:49">
      <c r="F131" s="5"/>
      <c r="Y131" s="1"/>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row>
    <row r="132" spans="3:49">
      <c r="F132" s="5"/>
      <c r="Y132" s="1"/>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row>
    <row r="133" spans="3:49">
      <c r="F133" s="5"/>
      <c r="Y133" s="1"/>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row>
    <row r="134" spans="3:49">
      <c r="F134" s="5"/>
      <c r="Y134" s="1"/>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row>
    <row r="135" spans="3:49">
      <c r="Y135" s="1"/>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row>
  </sheetData>
  <sheetProtection algorithmName="SHA-512" hashValue="SvnSmLki9l/Iq6cjyhVUDkLD9fs6RhQ8ihafonRVCa/9cD4t+Mz/Rn2CrfDekmA/vFw43ebk4HNHzlKWdkAcQA==" saltValue="jnKobaGGDIlvGxDX8E3dFg==" spinCount="100000" sheet="1" objects="1" scenarios="1"/>
  <mergeCells count="3">
    <mergeCell ref="C3:D3"/>
    <mergeCell ref="C4:D4"/>
    <mergeCell ref="C5:D5"/>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19E29-E188-49B0-B454-F6FB5520682C}">
  <sheetPr>
    <tabColor theme="8"/>
  </sheetPr>
  <dimension ref="A1:BR243"/>
  <sheetViews>
    <sheetView zoomScale="130" zoomScaleNormal="130" workbookViewId="0">
      <selection activeCell="J67" sqref="J67"/>
    </sheetView>
  </sheetViews>
  <sheetFormatPr defaultColWidth="9.140625" defaultRowHeight="13.5"/>
  <cols>
    <col min="1" max="1" width="9.140625" style="66"/>
    <col min="2" max="4" width="9.140625" style="5"/>
    <col min="5" max="5" width="13.28515625" style="5" customWidth="1"/>
    <col min="6" max="7" width="9.140625" style="5"/>
    <col min="8" max="8" width="19.7109375" style="5" customWidth="1"/>
    <col min="9" max="9" width="22" style="5" customWidth="1"/>
    <col min="10" max="10" width="24.5703125" style="5" customWidth="1"/>
    <col min="11" max="11" width="15" style="5" customWidth="1"/>
    <col min="12" max="12" width="9.140625" style="5"/>
    <col min="13" max="70" width="9.140625" style="66"/>
    <col min="71" max="16384" width="9.140625" style="5"/>
  </cols>
  <sheetData>
    <row r="1" spans="1:12" s="66" customFormat="1">
      <c r="A1" s="65"/>
    </row>
    <row r="2" spans="1:12">
      <c r="B2" s="67"/>
      <c r="C2" s="68"/>
      <c r="D2" s="68"/>
      <c r="E2" s="68"/>
      <c r="F2" s="68"/>
      <c r="G2" s="68"/>
      <c r="H2" s="68"/>
      <c r="I2" s="68"/>
      <c r="J2" s="69"/>
      <c r="K2" s="69"/>
      <c r="L2" s="70"/>
    </row>
    <row r="3" spans="1:12" ht="15.75">
      <c r="B3" s="71"/>
      <c r="C3" s="72" t="s">
        <v>114</v>
      </c>
      <c r="D3" s="8"/>
      <c r="E3" s="8"/>
      <c r="F3" s="8"/>
      <c r="G3" s="8"/>
      <c r="H3" s="73"/>
      <c r="I3" s="8"/>
      <c r="J3" s="27"/>
      <c r="K3" s="27"/>
      <c r="L3" s="74"/>
    </row>
    <row r="4" spans="1:12">
      <c r="B4" s="71"/>
      <c r="C4" s="8"/>
      <c r="D4" s="8"/>
      <c r="E4" s="8"/>
      <c r="F4" s="8"/>
      <c r="G4" s="8"/>
      <c r="H4" s="8"/>
      <c r="I4" s="8"/>
      <c r="J4" s="27"/>
      <c r="K4" s="27"/>
      <c r="L4" s="74"/>
    </row>
    <row r="5" spans="1:12">
      <c r="B5" s="71"/>
      <c r="C5" s="16" t="s">
        <v>6</v>
      </c>
      <c r="D5" s="8"/>
      <c r="E5" s="8" t="str">
        <f>+'LifeGoals Fee Calculator'!C4</f>
        <v>Name</v>
      </c>
      <c r="F5" s="8"/>
      <c r="G5" s="8"/>
      <c r="H5" s="8"/>
      <c r="I5" s="8"/>
      <c r="J5" s="8"/>
      <c r="K5" s="8"/>
      <c r="L5" s="75"/>
    </row>
    <row r="6" spans="1:12">
      <c r="B6" s="71"/>
      <c r="C6" s="16" t="s">
        <v>115</v>
      </c>
      <c r="D6" s="16"/>
      <c r="E6" s="8" t="str">
        <f>+'LifeGoals Fee Calculator'!C5</f>
        <v>Address</v>
      </c>
      <c r="F6" s="8"/>
      <c r="G6" s="8"/>
      <c r="H6" s="8"/>
      <c r="I6" s="8"/>
      <c r="J6" s="8"/>
      <c r="K6" s="8"/>
      <c r="L6" s="75"/>
    </row>
    <row r="7" spans="1:12">
      <c r="B7" s="71"/>
      <c r="C7" s="8"/>
      <c r="D7" s="8"/>
      <c r="E7" s="8"/>
      <c r="F7" s="8"/>
      <c r="G7" s="8"/>
      <c r="H7" s="8"/>
      <c r="I7" s="8"/>
      <c r="J7" s="8"/>
      <c r="K7" s="8"/>
      <c r="L7" s="75"/>
    </row>
    <row r="8" spans="1:12">
      <c r="B8" s="71"/>
      <c r="C8" s="8"/>
      <c r="D8" s="8"/>
      <c r="E8" s="8"/>
      <c r="F8" s="8"/>
      <c r="G8" s="8"/>
      <c r="H8" s="8"/>
      <c r="I8" s="8"/>
      <c r="J8" s="8"/>
      <c r="K8" s="8"/>
      <c r="L8" s="75"/>
    </row>
    <row r="9" spans="1:12">
      <c r="B9" s="71"/>
      <c r="C9" s="16" t="s">
        <v>4</v>
      </c>
      <c r="D9" s="8"/>
      <c r="E9" s="76" t="str">
        <f>+'LifeGoals Fee Calculator'!C3</f>
        <v>$</v>
      </c>
      <c r="F9" s="8"/>
      <c r="G9" s="8"/>
      <c r="H9" s="8"/>
      <c r="I9" s="8"/>
      <c r="J9" s="142" t="s">
        <v>116</v>
      </c>
      <c r="K9" s="77">
        <f ca="1">TODAY()</f>
        <v>46265</v>
      </c>
      <c r="L9" s="75"/>
    </row>
    <row r="10" spans="1:12">
      <c r="B10" s="71"/>
      <c r="C10" s="8"/>
      <c r="D10" s="8"/>
      <c r="E10" s="8"/>
      <c r="F10" s="8"/>
      <c r="G10" s="8"/>
      <c r="H10" s="8"/>
      <c r="I10" s="8"/>
      <c r="J10" s="8"/>
      <c r="K10" s="8"/>
      <c r="L10" s="75"/>
    </row>
    <row r="11" spans="1:12">
      <c r="B11" s="71"/>
      <c r="C11" s="16"/>
      <c r="D11" s="8"/>
      <c r="E11" s="8"/>
      <c r="F11" s="8"/>
      <c r="G11" s="8"/>
      <c r="H11" s="8"/>
      <c r="I11" s="8"/>
      <c r="J11" s="78"/>
      <c r="K11" s="78"/>
      <c r="L11" s="75"/>
    </row>
    <row r="12" spans="1:12">
      <c r="B12" s="71"/>
      <c r="C12" s="79"/>
      <c r="D12" s="79"/>
      <c r="E12" s="79"/>
      <c r="F12" s="79"/>
      <c r="G12" s="79"/>
      <c r="H12" s="80" t="s">
        <v>18</v>
      </c>
      <c r="I12" s="80" t="s">
        <v>19</v>
      </c>
      <c r="J12" s="80" t="s">
        <v>117</v>
      </c>
      <c r="K12" s="80" t="s">
        <v>21</v>
      </c>
      <c r="L12" s="75"/>
    </row>
    <row r="13" spans="1:12">
      <c r="B13" s="71"/>
      <c r="C13" s="81" t="s">
        <v>23</v>
      </c>
      <c r="D13" s="82"/>
      <c r="E13" s="82"/>
      <c r="F13" s="82"/>
      <c r="G13" s="82"/>
      <c r="H13" s="82"/>
      <c r="I13" s="82"/>
      <c r="J13" s="82"/>
      <c r="K13" s="82"/>
      <c r="L13" s="75"/>
    </row>
    <row r="14" spans="1:12">
      <c r="B14" s="71"/>
      <c r="C14" s="28" t="e">
        <f>IF('LifeGoals Fee Calculator'!G13&lt;0.001,"",'LifeGoals Fee Calculator'!B13)</f>
        <v>#VALUE!</v>
      </c>
      <c r="D14" s="28"/>
      <c r="E14" s="28"/>
      <c r="F14" s="28"/>
      <c r="G14" s="28"/>
      <c r="H14" s="83">
        <f>+'LifeGoals Fee Calculator'!F13</f>
        <v>0</v>
      </c>
      <c r="I14" s="84" t="e">
        <f>+'LifeGoals Fee Calculator'!G13</f>
        <v>#VALUE!</v>
      </c>
      <c r="J14" s="85" t="e">
        <f>+'LifeGoals Fee Calculator'!H13</f>
        <v>#VALUE!</v>
      </c>
      <c r="K14" s="86" t="e">
        <f>+'LifeGoals Fee Calculator'!I13</f>
        <v>#VALUE!</v>
      </c>
      <c r="L14" s="75"/>
    </row>
    <row r="15" spans="1:12">
      <c r="B15" s="71"/>
      <c r="C15" s="28" t="e">
        <f>IF('LifeGoals Fee Calculator'!G14&lt;0.001,"",'LifeGoals Fee Calculator'!B14)</f>
        <v>#VALUE!</v>
      </c>
      <c r="D15" s="28"/>
      <c r="E15" s="28"/>
      <c r="F15" s="28"/>
      <c r="G15" s="28"/>
      <c r="H15" s="83">
        <f>+'LifeGoals Fee Calculator'!F14</f>
        <v>0</v>
      </c>
      <c r="I15" s="84" t="e">
        <f>+'LifeGoals Fee Calculator'!G14</f>
        <v>#VALUE!</v>
      </c>
      <c r="J15" s="85" t="e">
        <f>+'LifeGoals Fee Calculator'!H14</f>
        <v>#VALUE!</v>
      </c>
      <c r="K15" s="86" t="e">
        <f>+'LifeGoals Fee Calculator'!I14</f>
        <v>#VALUE!</v>
      </c>
      <c r="L15" s="75"/>
    </row>
    <row r="16" spans="1:12">
      <c r="B16" s="71"/>
      <c r="C16" s="28" t="e">
        <f>IF('LifeGoals Fee Calculator'!G15&lt;0.001,"",'LifeGoals Fee Calculator'!B15)</f>
        <v>#VALUE!</v>
      </c>
      <c r="D16" s="28"/>
      <c r="E16" s="28"/>
      <c r="F16" s="28"/>
      <c r="G16" s="28"/>
      <c r="H16" s="83">
        <f>+'LifeGoals Fee Calculator'!F15</f>
        <v>0</v>
      </c>
      <c r="I16" s="84" t="e">
        <f>+'LifeGoals Fee Calculator'!G15</f>
        <v>#VALUE!</v>
      </c>
      <c r="J16" s="85" t="e">
        <f>+'LifeGoals Fee Calculator'!H15</f>
        <v>#VALUE!</v>
      </c>
      <c r="K16" s="86" t="e">
        <f>+'LifeGoals Fee Calculator'!I15</f>
        <v>#VALUE!</v>
      </c>
      <c r="L16" s="75"/>
    </row>
    <row r="17" spans="2:12">
      <c r="B17" s="71"/>
      <c r="C17" s="28" t="e">
        <f>IF('LifeGoals Fee Calculator'!G16&lt;0.001,"",'LifeGoals Fee Calculator'!B16)</f>
        <v>#VALUE!</v>
      </c>
      <c r="D17" s="28"/>
      <c r="E17" s="28"/>
      <c r="F17" s="28"/>
      <c r="G17" s="28"/>
      <c r="H17" s="83">
        <f>+'LifeGoals Fee Calculator'!F16</f>
        <v>0</v>
      </c>
      <c r="I17" s="84" t="e">
        <f>+'LifeGoals Fee Calculator'!G16</f>
        <v>#VALUE!</v>
      </c>
      <c r="J17" s="85" t="e">
        <f>+'LifeGoals Fee Calculator'!H16</f>
        <v>#VALUE!</v>
      </c>
      <c r="K17" s="86" t="e">
        <f>+'LifeGoals Fee Calculator'!I16</f>
        <v>#VALUE!</v>
      </c>
      <c r="L17" s="75"/>
    </row>
    <row r="18" spans="2:12">
      <c r="B18" s="71"/>
      <c r="C18" s="28" t="e">
        <f>IF('LifeGoals Fee Calculator'!G17&lt;0.001,"",'LifeGoals Fee Calculator'!B17)</f>
        <v>#VALUE!</v>
      </c>
      <c r="D18" s="28"/>
      <c r="E18" s="28"/>
      <c r="F18" s="28"/>
      <c r="G18" s="28"/>
      <c r="H18" s="83">
        <f>+'LifeGoals Fee Calculator'!F17</f>
        <v>0</v>
      </c>
      <c r="I18" s="84" t="e">
        <f>+'LifeGoals Fee Calculator'!G17</f>
        <v>#VALUE!</v>
      </c>
      <c r="J18" s="85" t="e">
        <f>+'LifeGoals Fee Calculator'!H17</f>
        <v>#VALUE!</v>
      </c>
      <c r="K18" s="86" t="e">
        <f>+'LifeGoals Fee Calculator'!I17</f>
        <v>#VALUE!</v>
      </c>
      <c r="L18" s="75"/>
    </row>
    <row r="19" spans="2:12">
      <c r="B19" s="71"/>
      <c r="C19" s="28" t="e">
        <f>IF('LifeGoals Fee Calculator'!G18&lt;0.001,"",'LifeGoals Fee Calculator'!B18)</f>
        <v>#VALUE!</v>
      </c>
      <c r="D19" s="28"/>
      <c r="E19" s="28"/>
      <c r="F19" s="28"/>
      <c r="G19" s="28"/>
      <c r="H19" s="83">
        <f>+'LifeGoals Fee Calculator'!F18</f>
        <v>0</v>
      </c>
      <c r="I19" s="84" t="e">
        <f>+'LifeGoals Fee Calculator'!G18</f>
        <v>#VALUE!</v>
      </c>
      <c r="J19" s="85" t="e">
        <f>+'LifeGoals Fee Calculator'!H18</f>
        <v>#VALUE!</v>
      </c>
      <c r="K19" s="86" t="e">
        <f>+'LifeGoals Fee Calculator'!I18</f>
        <v>#VALUE!</v>
      </c>
      <c r="L19" s="75"/>
    </row>
    <row r="20" spans="2:12">
      <c r="B20" s="71"/>
      <c r="C20" s="28" t="e">
        <f>IF('LifeGoals Fee Calculator'!G19&lt;0.001,"",'LifeGoals Fee Calculator'!B19)</f>
        <v>#VALUE!</v>
      </c>
      <c r="D20" s="28"/>
      <c r="E20" s="28"/>
      <c r="F20" s="28"/>
      <c r="G20" s="28"/>
      <c r="H20" s="83">
        <f>+'LifeGoals Fee Calculator'!F19</f>
        <v>0</v>
      </c>
      <c r="I20" s="84" t="e">
        <f>+'LifeGoals Fee Calculator'!G19</f>
        <v>#VALUE!</v>
      </c>
      <c r="J20" s="85" t="e">
        <f>+'LifeGoals Fee Calculator'!H19</f>
        <v>#VALUE!</v>
      </c>
      <c r="K20" s="86" t="e">
        <f>+'LifeGoals Fee Calculator'!I19</f>
        <v>#VALUE!</v>
      </c>
      <c r="L20" s="75"/>
    </row>
    <row r="21" spans="2:12">
      <c r="B21" s="71"/>
      <c r="C21" s="8"/>
      <c r="D21" s="8"/>
      <c r="E21" s="8"/>
      <c r="F21" s="8"/>
      <c r="G21" s="8"/>
      <c r="H21" s="83"/>
      <c r="I21" s="84"/>
      <c r="J21" s="84"/>
      <c r="K21" s="84"/>
      <c r="L21" s="75"/>
    </row>
    <row r="22" spans="2:12">
      <c r="B22" s="71"/>
      <c r="C22" s="87" t="str">
        <f>+'LifeGoals Fee Calculator'!B20</f>
        <v>Diversified Balanced Funds</v>
      </c>
      <c r="D22" s="8"/>
      <c r="E22" s="8"/>
      <c r="F22" s="8"/>
      <c r="G22" s="8"/>
      <c r="H22" s="83"/>
      <c r="I22" s="84"/>
      <c r="J22" s="84"/>
      <c r="K22" s="84"/>
      <c r="L22" s="75"/>
    </row>
    <row r="23" spans="2:12">
      <c r="B23" s="71"/>
      <c r="C23" s="28" t="e">
        <f>IF('LifeGoals Fee Calculator'!G21&lt;0.001,"",'LifeGoals Fee Calculator'!B21)</f>
        <v>#VALUE!</v>
      </c>
      <c r="D23" s="28"/>
      <c r="E23" s="28"/>
      <c r="F23" s="28"/>
      <c r="G23" s="28"/>
      <c r="H23" s="83">
        <f>+'LifeGoals Fee Calculator'!F21</f>
        <v>0</v>
      </c>
      <c r="I23" s="84" t="e">
        <f>+'LifeGoals Fee Calculator'!G21</f>
        <v>#VALUE!</v>
      </c>
      <c r="J23" s="85" t="e">
        <f>+'LifeGoals Fee Calculator'!H21</f>
        <v>#VALUE!</v>
      </c>
      <c r="K23" s="86" t="e">
        <f>+'LifeGoals Fee Calculator'!I21</f>
        <v>#VALUE!</v>
      </c>
      <c r="L23" s="75"/>
    </row>
    <row r="24" spans="2:12">
      <c r="B24" s="71"/>
      <c r="C24" s="28" t="e">
        <f>IF('LifeGoals Fee Calculator'!G22&lt;0.001,"",'LifeGoals Fee Calculator'!B22)</f>
        <v>#VALUE!</v>
      </c>
      <c r="D24" s="28"/>
      <c r="E24" s="28"/>
      <c r="F24" s="28"/>
      <c r="G24" s="28"/>
      <c r="H24" s="83">
        <f>+'LifeGoals Fee Calculator'!F22</f>
        <v>0</v>
      </c>
      <c r="I24" s="84" t="e">
        <f>+'LifeGoals Fee Calculator'!G22</f>
        <v>#VALUE!</v>
      </c>
      <c r="J24" s="85" t="e">
        <f>+'LifeGoals Fee Calculator'!H22</f>
        <v>#VALUE!</v>
      </c>
      <c r="K24" s="86" t="e">
        <f>+'LifeGoals Fee Calculator'!I22</f>
        <v>#VALUE!</v>
      </c>
      <c r="L24" s="75"/>
    </row>
    <row r="25" spans="2:12">
      <c r="B25" s="71"/>
      <c r="C25" s="28" t="e">
        <f>IF('LifeGoals Fee Calculator'!G23&lt;0.001,"",'LifeGoals Fee Calculator'!B23)</f>
        <v>#VALUE!</v>
      </c>
      <c r="D25" s="28"/>
      <c r="E25" s="28"/>
      <c r="F25" s="28"/>
      <c r="G25" s="28"/>
      <c r="H25" s="83">
        <f>+'LifeGoals Fee Calculator'!F23</f>
        <v>0</v>
      </c>
      <c r="I25" s="84" t="e">
        <f>+'LifeGoals Fee Calculator'!G23</f>
        <v>#VALUE!</v>
      </c>
      <c r="J25" s="85" t="e">
        <f>+'LifeGoals Fee Calculator'!H23</f>
        <v>#VALUE!</v>
      </c>
      <c r="K25" s="86" t="e">
        <f>+'LifeGoals Fee Calculator'!I23</f>
        <v>#VALUE!</v>
      </c>
      <c r="L25" s="75"/>
    </row>
    <row r="26" spans="2:12">
      <c r="B26" s="71"/>
      <c r="C26" s="28" t="e">
        <f>IF('LifeGoals Fee Calculator'!G24&lt;0.001,"",'LifeGoals Fee Calculator'!B24)</f>
        <v>#VALUE!</v>
      </c>
      <c r="D26" s="28"/>
      <c r="E26" s="28"/>
      <c r="F26" s="28"/>
      <c r="G26" s="28"/>
      <c r="H26" s="83">
        <f>+'LifeGoals Fee Calculator'!F24</f>
        <v>0</v>
      </c>
      <c r="I26" s="84" t="e">
        <f>+'LifeGoals Fee Calculator'!G24</f>
        <v>#VALUE!</v>
      </c>
      <c r="J26" s="85" t="e">
        <f>+'LifeGoals Fee Calculator'!H24</f>
        <v>#VALUE!</v>
      </c>
      <c r="K26" s="86" t="e">
        <f>+'LifeGoals Fee Calculator'!I24</f>
        <v>#VALUE!</v>
      </c>
      <c r="L26" s="75"/>
    </row>
    <row r="27" spans="2:12">
      <c r="B27" s="71"/>
      <c r="C27" s="28" t="e">
        <f>IF('LifeGoals Fee Calculator'!G25&lt;0.001,"",'LifeGoals Fee Calculator'!B25)</f>
        <v>#VALUE!</v>
      </c>
      <c r="D27" s="28"/>
      <c r="E27" s="28"/>
      <c r="F27" s="28"/>
      <c r="G27" s="28"/>
      <c r="H27" s="83">
        <f>+'LifeGoals Fee Calculator'!F25</f>
        <v>0</v>
      </c>
      <c r="I27" s="84" t="e">
        <f>+'LifeGoals Fee Calculator'!G25</f>
        <v>#VALUE!</v>
      </c>
      <c r="J27" s="85" t="e">
        <f>+'LifeGoals Fee Calculator'!H25</f>
        <v>#VALUE!</v>
      </c>
      <c r="K27" s="86" t="e">
        <f>+'LifeGoals Fee Calculator'!I25</f>
        <v>#VALUE!</v>
      </c>
      <c r="L27" s="75"/>
    </row>
    <row r="28" spans="2:12">
      <c r="B28" s="71"/>
      <c r="C28" s="8"/>
      <c r="D28" s="8"/>
      <c r="E28" s="8"/>
      <c r="F28" s="8"/>
      <c r="G28" s="8"/>
      <c r="H28" s="83"/>
      <c r="I28" s="84"/>
      <c r="J28" s="85"/>
      <c r="K28" s="86"/>
      <c r="L28" s="75"/>
    </row>
    <row r="29" spans="2:12">
      <c r="B29" s="71"/>
      <c r="C29" s="88" t="str">
        <f>+'LifeGoals Fee Calculator'!B26</f>
        <v>Diversified Growth Funds</v>
      </c>
      <c r="D29" s="8"/>
      <c r="E29" s="8"/>
      <c r="F29" s="8"/>
      <c r="G29" s="8"/>
      <c r="H29" s="83"/>
      <c r="I29" s="84"/>
      <c r="J29" s="85"/>
      <c r="K29" s="86"/>
      <c r="L29" s="75"/>
    </row>
    <row r="30" spans="2:12">
      <c r="B30" s="71"/>
      <c r="C30" s="28" t="e">
        <f>IF('LifeGoals Fee Calculator'!G27&lt;0.001,"",'LifeGoals Fee Calculator'!B27)</f>
        <v>#VALUE!</v>
      </c>
      <c r="D30" s="28"/>
      <c r="E30" s="28"/>
      <c r="F30" s="28"/>
      <c r="G30" s="28"/>
      <c r="H30" s="83">
        <f>+'LifeGoals Fee Calculator'!F27</f>
        <v>0</v>
      </c>
      <c r="I30" s="84" t="e">
        <f>+'LifeGoals Fee Calculator'!G27</f>
        <v>#VALUE!</v>
      </c>
      <c r="J30" s="85" t="e">
        <f>+'LifeGoals Fee Calculator'!H27</f>
        <v>#VALUE!</v>
      </c>
      <c r="K30" s="86" t="e">
        <f>+'LifeGoals Fee Calculator'!I27</f>
        <v>#VALUE!</v>
      </c>
      <c r="L30" s="75"/>
    </row>
    <row r="31" spans="2:12">
      <c r="B31" s="71"/>
      <c r="C31" s="28" t="e">
        <f>IF('LifeGoals Fee Calculator'!G28&lt;0.001,"",'LifeGoals Fee Calculator'!B28)</f>
        <v>#VALUE!</v>
      </c>
      <c r="D31" s="28"/>
      <c r="E31" s="28"/>
      <c r="F31" s="28"/>
      <c r="G31" s="28"/>
      <c r="H31" s="83">
        <f>+'LifeGoals Fee Calculator'!F28</f>
        <v>0</v>
      </c>
      <c r="I31" s="84" t="e">
        <f>+'LifeGoals Fee Calculator'!G28</f>
        <v>#VALUE!</v>
      </c>
      <c r="J31" s="85" t="e">
        <f>+'LifeGoals Fee Calculator'!H28</f>
        <v>#VALUE!</v>
      </c>
      <c r="K31" s="86" t="e">
        <f>+'LifeGoals Fee Calculator'!I28</f>
        <v>#VALUE!</v>
      </c>
      <c r="L31" s="75"/>
    </row>
    <row r="32" spans="2:12">
      <c r="B32" s="71"/>
      <c r="C32" s="28" t="e">
        <f>IF('LifeGoals Fee Calculator'!G29&lt;0.001,"",'LifeGoals Fee Calculator'!B29)</f>
        <v>#VALUE!</v>
      </c>
      <c r="D32" s="28"/>
      <c r="E32" s="28"/>
      <c r="F32" s="28"/>
      <c r="G32" s="28"/>
      <c r="H32" s="83">
        <f>+'LifeGoals Fee Calculator'!F29</f>
        <v>0</v>
      </c>
      <c r="I32" s="84" t="e">
        <f>+'LifeGoals Fee Calculator'!G29</f>
        <v>#VALUE!</v>
      </c>
      <c r="J32" s="85" t="e">
        <f>+'LifeGoals Fee Calculator'!H29</f>
        <v>#VALUE!</v>
      </c>
      <c r="K32" s="86" t="e">
        <f>+'LifeGoals Fee Calculator'!I29</f>
        <v>#VALUE!</v>
      </c>
      <c r="L32" s="75"/>
    </row>
    <row r="33" spans="2:12">
      <c r="B33" s="71"/>
      <c r="C33" s="28" t="e">
        <f>IF('LifeGoals Fee Calculator'!G30&lt;0.001,"",'LifeGoals Fee Calculator'!B30)</f>
        <v>#VALUE!</v>
      </c>
      <c r="D33" s="28"/>
      <c r="E33" s="28"/>
      <c r="F33" s="28"/>
      <c r="G33" s="28"/>
      <c r="H33" s="83">
        <f>+'LifeGoals Fee Calculator'!F30</f>
        <v>0</v>
      </c>
      <c r="I33" s="84" t="e">
        <f>+'LifeGoals Fee Calculator'!G30</f>
        <v>#VALUE!</v>
      </c>
      <c r="J33" s="85" t="e">
        <f>+'LifeGoals Fee Calculator'!H30</f>
        <v>#VALUE!</v>
      </c>
      <c r="K33" s="86" t="e">
        <f>+'LifeGoals Fee Calculator'!I30</f>
        <v>#VALUE!</v>
      </c>
      <c r="L33" s="75"/>
    </row>
    <row r="34" spans="2:12">
      <c r="B34" s="71"/>
      <c r="C34" s="28" t="e">
        <f>IF('LifeGoals Fee Calculator'!G31&lt;0.001,"",'LifeGoals Fee Calculator'!B31)</f>
        <v>#VALUE!</v>
      </c>
      <c r="D34" s="28"/>
      <c r="E34" s="28"/>
      <c r="F34" s="28"/>
      <c r="G34" s="28"/>
      <c r="H34" s="83">
        <f>+'LifeGoals Fee Calculator'!F31</f>
        <v>0</v>
      </c>
      <c r="I34" s="84" t="e">
        <f>+'LifeGoals Fee Calculator'!G31</f>
        <v>#VALUE!</v>
      </c>
      <c r="J34" s="85" t="e">
        <f>+'LifeGoals Fee Calculator'!H31</f>
        <v>#VALUE!</v>
      </c>
      <c r="K34" s="86" t="e">
        <f>+'LifeGoals Fee Calculator'!I31</f>
        <v>#VALUE!</v>
      </c>
      <c r="L34" s="75"/>
    </row>
    <row r="35" spans="2:12">
      <c r="B35" s="71"/>
      <c r="C35" s="28" t="e">
        <f>IF('LifeGoals Fee Calculator'!G32&lt;0.001,"",'LifeGoals Fee Calculator'!B32)</f>
        <v>#VALUE!</v>
      </c>
      <c r="D35" s="28"/>
      <c r="E35" s="28"/>
      <c r="F35" s="28"/>
      <c r="G35" s="28"/>
      <c r="H35" s="83">
        <f>+'LifeGoals Fee Calculator'!F32</f>
        <v>0</v>
      </c>
      <c r="I35" s="84" t="e">
        <f>+'LifeGoals Fee Calculator'!G32</f>
        <v>#VALUE!</v>
      </c>
      <c r="J35" s="85" t="e">
        <f>+'LifeGoals Fee Calculator'!H32</f>
        <v>#VALUE!</v>
      </c>
      <c r="K35" s="86" t="e">
        <f>+'LifeGoals Fee Calculator'!I32</f>
        <v>#VALUE!</v>
      </c>
      <c r="L35" s="75"/>
    </row>
    <row r="36" spans="2:12">
      <c r="B36" s="71"/>
      <c r="C36" s="28" t="e">
        <f>IF('LifeGoals Fee Calculator'!G33&lt;0.001,"",'LifeGoals Fee Calculator'!B33)</f>
        <v>#VALUE!</v>
      </c>
      <c r="D36" s="28"/>
      <c r="E36" s="28"/>
      <c r="F36" s="28"/>
      <c r="G36" s="28"/>
      <c r="H36" s="83">
        <f>+'LifeGoals Fee Calculator'!F33</f>
        <v>0</v>
      </c>
      <c r="I36" s="84" t="e">
        <f>+'LifeGoals Fee Calculator'!G33</f>
        <v>#VALUE!</v>
      </c>
      <c r="J36" s="85" t="e">
        <f>+'LifeGoals Fee Calculator'!H33</f>
        <v>#VALUE!</v>
      </c>
      <c r="K36" s="86" t="e">
        <f>+'LifeGoals Fee Calculator'!I33</f>
        <v>#VALUE!</v>
      </c>
      <c r="L36" s="75"/>
    </row>
    <row r="37" spans="2:12">
      <c r="B37" s="71"/>
      <c r="C37" s="28" t="e">
        <f>IF('LifeGoals Fee Calculator'!G34&lt;0.001,"",'LifeGoals Fee Calculator'!B34)</f>
        <v>#VALUE!</v>
      </c>
      <c r="D37" s="28"/>
      <c r="E37" s="28"/>
      <c r="F37" s="28"/>
      <c r="G37" s="28"/>
      <c r="H37" s="83">
        <f>+'LifeGoals Fee Calculator'!F34</f>
        <v>0</v>
      </c>
      <c r="I37" s="84" t="e">
        <f>+'LifeGoals Fee Calculator'!G34</f>
        <v>#VALUE!</v>
      </c>
      <c r="J37" s="85" t="e">
        <f>+'LifeGoals Fee Calculator'!H34</f>
        <v>#VALUE!</v>
      </c>
      <c r="K37" s="86" t="e">
        <f>+'LifeGoals Fee Calculator'!I34</f>
        <v>#VALUE!</v>
      </c>
      <c r="L37" s="75"/>
    </row>
    <row r="38" spans="2:12">
      <c r="B38" s="71"/>
      <c r="C38" s="28" t="e">
        <f>IF('LifeGoals Fee Calculator'!G35&lt;0.001,"",'LifeGoals Fee Calculator'!B35)</f>
        <v>#VALUE!</v>
      </c>
      <c r="D38" s="28"/>
      <c r="E38" s="28"/>
      <c r="F38" s="28"/>
      <c r="G38" s="28"/>
      <c r="H38" s="83">
        <f>+'LifeGoals Fee Calculator'!F35</f>
        <v>0</v>
      </c>
      <c r="I38" s="84" t="e">
        <f>+'LifeGoals Fee Calculator'!G35</f>
        <v>#VALUE!</v>
      </c>
      <c r="J38" s="85" t="e">
        <f>+'LifeGoals Fee Calculator'!H35</f>
        <v>#VALUE!</v>
      </c>
      <c r="K38" s="86" t="e">
        <f>+'LifeGoals Fee Calculator'!I35</f>
        <v>#VALUE!</v>
      </c>
      <c r="L38" s="75"/>
    </row>
    <row r="39" spans="2:12">
      <c r="B39" s="71"/>
      <c r="C39" s="28" t="e">
        <f>IF('LifeGoals Fee Calculator'!G36&lt;0.001,"",'LifeGoals Fee Calculator'!B36)</f>
        <v>#VALUE!</v>
      </c>
      <c r="D39" s="28"/>
      <c r="E39" s="28"/>
      <c r="F39" s="28"/>
      <c r="G39" s="28"/>
      <c r="H39" s="83">
        <f>+'LifeGoals Fee Calculator'!F36</f>
        <v>0</v>
      </c>
      <c r="I39" s="84" t="e">
        <f>+'LifeGoals Fee Calculator'!G36</f>
        <v>#VALUE!</v>
      </c>
      <c r="J39" s="85" t="e">
        <f>+'LifeGoals Fee Calculator'!H36</f>
        <v>#VALUE!</v>
      </c>
      <c r="K39" s="86" t="e">
        <f>+'LifeGoals Fee Calculator'!I36</f>
        <v>#VALUE!</v>
      </c>
      <c r="L39" s="75"/>
    </row>
    <row r="40" spans="2:12">
      <c r="B40" s="71"/>
      <c r="C40" s="28" t="e">
        <f>IF('LifeGoals Fee Calculator'!G37&lt;0.001,"",'LifeGoals Fee Calculator'!B37)</f>
        <v>#VALUE!</v>
      </c>
      <c r="D40" s="28"/>
      <c r="E40" s="28"/>
      <c r="F40" s="28"/>
      <c r="G40" s="28"/>
      <c r="H40" s="83">
        <f>+'LifeGoals Fee Calculator'!F37</f>
        <v>0</v>
      </c>
      <c r="I40" s="84" t="e">
        <f>+'LifeGoals Fee Calculator'!G37</f>
        <v>#VALUE!</v>
      </c>
      <c r="J40" s="85" t="e">
        <f>+'LifeGoals Fee Calculator'!H37</f>
        <v>#VALUE!</v>
      </c>
      <c r="K40" s="86" t="e">
        <f>+'LifeGoals Fee Calculator'!I37</f>
        <v>#VALUE!</v>
      </c>
      <c r="L40" s="75"/>
    </row>
    <row r="41" spans="2:12" ht="15" customHeight="1">
      <c r="B41" s="71"/>
      <c r="C41" s="28" t="e">
        <f>IF('LifeGoals Fee Calculator'!G38&lt;0.001,"",'LifeGoals Fee Calculator'!B38)</f>
        <v>#VALUE!</v>
      </c>
      <c r="D41" s="28"/>
      <c r="E41" s="28"/>
      <c r="F41" s="28"/>
      <c r="G41" s="28"/>
      <c r="H41" s="83">
        <f>+'LifeGoals Fee Calculator'!F38</f>
        <v>0</v>
      </c>
      <c r="I41" s="84" t="e">
        <f>+'LifeGoals Fee Calculator'!G38</f>
        <v>#VALUE!</v>
      </c>
      <c r="J41" s="85" t="e">
        <f>+'LifeGoals Fee Calculator'!H38</f>
        <v>#VALUE!</v>
      </c>
      <c r="K41" s="86" t="e">
        <f>+'LifeGoals Fee Calculator'!I38</f>
        <v>#VALUE!</v>
      </c>
      <c r="L41" s="75"/>
    </row>
    <row r="42" spans="2:12">
      <c r="B42" s="71"/>
      <c r="C42" s="8"/>
      <c r="D42" s="8"/>
      <c r="E42" s="8"/>
      <c r="F42" s="8"/>
      <c r="G42" s="8"/>
      <c r="H42" s="83"/>
      <c r="I42" s="84"/>
      <c r="J42" s="85"/>
      <c r="K42" s="86"/>
      <c r="L42" s="75"/>
    </row>
    <row r="43" spans="2:12">
      <c r="B43" s="71"/>
      <c r="C43" s="88" t="s">
        <v>73</v>
      </c>
      <c r="D43" s="8"/>
      <c r="E43" s="8"/>
      <c r="F43" s="8"/>
      <c r="G43" s="8"/>
      <c r="H43" s="83"/>
      <c r="I43" s="84"/>
      <c r="J43" s="85"/>
      <c r="K43" s="86"/>
      <c r="L43" s="75"/>
    </row>
    <row r="44" spans="2:12">
      <c r="B44" s="71"/>
      <c r="C44" s="28" t="e">
        <f>IF('LifeGoals Fee Calculator'!G40&lt;0.001,"",'LifeGoals Fee Calculator'!B40)</f>
        <v>#VALUE!</v>
      </c>
      <c r="D44" s="28"/>
      <c r="E44" s="28"/>
      <c r="F44" s="28"/>
      <c r="G44" s="28"/>
      <c r="H44" s="83">
        <f>+'LifeGoals Fee Calculator'!F40</f>
        <v>0</v>
      </c>
      <c r="I44" s="84" t="e">
        <f>+'LifeGoals Fee Calculator'!G40</f>
        <v>#VALUE!</v>
      </c>
      <c r="J44" s="85" t="e">
        <f>+'LifeGoals Fee Calculator'!H40</f>
        <v>#VALUE!</v>
      </c>
      <c r="K44" s="86" t="e">
        <f>+'LifeGoals Fee Calculator'!I40</f>
        <v>#VALUE!</v>
      </c>
      <c r="L44" s="75"/>
    </row>
    <row r="45" spans="2:12">
      <c r="B45" s="71"/>
      <c r="C45" s="28" t="e">
        <f>IF('LifeGoals Fee Calculator'!G41&lt;0.001,"",'LifeGoals Fee Calculator'!B41)</f>
        <v>#VALUE!</v>
      </c>
      <c r="D45" s="28"/>
      <c r="E45" s="28"/>
      <c r="F45" s="28"/>
      <c r="G45" s="28"/>
      <c r="H45" s="83">
        <f>+'LifeGoals Fee Calculator'!F41</f>
        <v>0</v>
      </c>
      <c r="I45" s="84" t="e">
        <f>+'LifeGoals Fee Calculator'!G41</f>
        <v>#VALUE!</v>
      </c>
      <c r="J45" s="85" t="e">
        <f>+'LifeGoals Fee Calculator'!H41</f>
        <v>#VALUE!</v>
      </c>
      <c r="K45" s="86" t="e">
        <f>+'LifeGoals Fee Calculator'!I41</f>
        <v>#VALUE!</v>
      </c>
      <c r="L45" s="75"/>
    </row>
    <row r="46" spans="2:12">
      <c r="B46" s="71"/>
      <c r="C46" s="28" t="e">
        <f>IF('LifeGoals Fee Calculator'!G42&lt;0.001,"",'LifeGoals Fee Calculator'!B42)</f>
        <v>#VALUE!</v>
      </c>
      <c r="D46" s="28"/>
      <c r="E46" s="28"/>
      <c r="F46" s="28"/>
      <c r="G46" s="28"/>
      <c r="H46" s="83">
        <f>+'LifeGoals Fee Calculator'!F42</f>
        <v>0</v>
      </c>
      <c r="I46" s="84" t="e">
        <f>+'LifeGoals Fee Calculator'!G42</f>
        <v>#VALUE!</v>
      </c>
      <c r="J46" s="85" t="e">
        <f>+'LifeGoals Fee Calculator'!H42</f>
        <v>#VALUE!</v>
      </c>
      <c r="K46" s="86" t="e">
        <f>+'LifeGoals Fee Calculator'!I42</f>
        <v>#VALUE!</v>
      </c>
      <c r="L46" s="75"/>
    </row>
    <row r="47" spans="2:12">
      <c r="B47" s="71"/>
      <c r="C47" s="28" t="e">
        <f>IF('LifeGoals Fee Calculator'!G43&lt;0.001,"",'LifeGoals Fee Calculator'!B43)</f>
        <v>#VALUE!</v>
      </c>
      <c r="D47" s="28"/>
      <c r="E47" s="28"/>
      <c r="F47" s="28"/>
      <c r="G47" s="28"/>
      <c r="H47" s="83">
        <f>+'LifeGoals Fee Calculator'!F43</f>
        <v>0</v>
      </c>
      <c r="I47" s="84" t="e">
        <f>+'LifeGoals Fee Calculator'!G43</f>
        <v>#VALUE!</v>
      </c>
      <c r="J47" s="85" t="e">
        <f>+'LifeGoals Fee Calculator'!H43</f>
        <v>#VALUE!</v>
      </c>
      <c r="K47" s="86" t="e">
        <f>+'LifeGoals Fee Calculator'!I43</f>
        <v>#VALUE!</v>
      </c>
      <c r="L47" s="75"/>
    </row>
    <row r="48" spans="2:12">
      <c r="B48" s="71"/>
      <c r="C48" s="28" t="e">
        <f>IF('LifeGoals Fee Calculator'!G44&lt;0.001,"",'LifeGoals Fee Calculator'!B44)</f>
        <v>#VALUE!</v>
      </c>
      <c r="D48" s="28"/>
      <c r="E48" s="28"/>
      <c r="F48" s="28"/>
      <c r="G48" s="28"/>
      <c r="H48" s="83">
        <f>+'LifeGoals Fee Calculator'!F44</f>
        <v>0</v>
      </c>
      <c r="I48" s="84" t="e">
        <f>+'LifeGoals Fee Calculator'!G44</f>
        <v>#VALUE!</v>
      </c>
      <c r="J48" s="85" t="e">
        <f>+'LifeGoals Fee Calculator'!H44</f>
        <v>#VALUE!</v>
      </c>
      <c r="K48" s="86" t="e">
        <f>+'LifeGoals Fee Calculator'!I44</f>
        <v>#VALUE!</v>
      </c>
      <c r="L48" s="75"/>
    </row>
    <row r="49" spans="2:12">
      <c r="B49" s="71"/>
      <c r="C49" s="28" t="e">
        <f>IF('LifeGoals Fee Calculator'!G45&lt;0.001,"",'LifeGoals Fee Calculator'!B45)</f>
        <v>#VALUE!</v>
      </c>
      <c r="D49" s="28"/>
      <c r="E49" s="28"/>
      <c r="F49" s="28"/>
      <c r="G49" s="28"/>
      <c r="H49" s="83">
        <f>+'LifeGoals Fee Calculator'!F45</f>
        <v>0</v>
      </c>
      <c r="I49" s="84" t="e">
        <f>+'LifeGoals Fee Calculator'!G45</f>
        <v>#VALUE!</v>
      </c>
      <c r="J49" s="85" t="e">
        <f>+'LifeGoals Fee Calculator'!H45</f>
        <v>#VALUE!</v>
      </c>
      <c r="K49" s="86" t="e">
        <f>+'LifeGoals Fee Calculator'!I45</f>
        <v>#VALUE!</v>
      </c>
      <c r="L49" s="75"/>
    </row>
    <row r="50" spans="2:12">
      <c r="B50" s="71"/>
      <c r="C50" s="28" t="e">
        <f>IF('LifeGoals Fee Calculator'!G46&lt;0.001,"",'LifeGoals Fee Calculator'!B46)</f>
        <v>#VALUE!</v>
      </c>
      <c r="D50" s="28"/>
      <c r="E50" s="28"/>
      <c r="F50" s="28"/>
      <c r="G50" s="28"/>
      <c r="H50" s="83">
        <f>+'LifeGoals Fee Calculator'!F46</f>
        <v>0</v>
      </c>
      <c r="I50" s="84" t="e">
        <f>+'LifeGoals Fee Calculator'!G46</f>
        <v>#VALUE!</v>
      </c>
      <c r="J50" s="85" t="e">
        <f>+'LifeGoals Fee Calculator'!H46</f>
        <v>#VALUE!</v>
      </c>
      <c r="K50" s="86" t="e">
        <f>+'LifeGoals Fee Calculator'!I46</f>
        <v>#VALUE!</v>
      </c>
      <c r="L50" s="75"/>
    </row>
    <row r="51" spans="2:12">
      <c r="B51" s="71"/>
      <c r="C51" s="28" t="e">
        <f>IF('LifeGoals Fee Calculator'!G47&lt;0.001,"",'LifeGoals Fee Calculator'!B47)</f>
        <v>#VALUE!</v>
      </c>
      <c r="D51" s="28"/>
      <c r="E51" s="28"/>
      <c r="F51" s="28"/>
      <c r="G51" s="28"/>
      <c r="H51" s="83">
        <f>+'LifeGoals Fee Calculator'!F47</f>
        <v>0</v>
      </c>
      <c r="I51" s="84" t="e">
        <f>+'LifeGoals Fee Calculator'!G47</f>
        <v>#VALUE!</v>
      </c>
      <c r="J51" s="85" t="e">
        <f>+'LifeGoals Fee Calculator'!H47</f>
        <v>#VALUE!</v>
      </c>
      <c r="K51" s="86" t="e">
        <f>+'LifeGoals Fee Calculator'!I47</f>
        <v>#VALUE!</v>
      </c>
      <c r="L51" s="75"/>
    </row>
    <row r="52" spans="2:12">
      <c r="B52" s="71"/>
      <c r="C52" s="28" t="e">
        <f>IF('LifeGoals Fee Calculator'!G48&lt;0.001,"",'LifeGoals Fee Calculator'!B48)</f>
        <v>#VALUE!</v>
      </c>
      <c r="D52" s="28"/>
      <c r="E52" s="28"/>
      <c r="F52" s="28"/>
      <c r="G52" s="28"/>
      <c r="H52" s="83">
        <f>+'LifeGoals Fee Calculator'!F48</f>
        <v>0</v>
      </c>
      <c r="I52" s="84" t="e">
        <f>+'LifeGoals Fee Calculator'!G48</f>
        <v>#VALUE!</v>
      </c>
      <c r="J52" s="85" t="e">
        <f>+'LifeGoals Fee Calculator'!H48</f>
        <v>#VALUE!</v>
      </c>
      <c r="K52" s="86" t="e">
        <f>+'LifeGoals Fee Calculator'!I48</f>
        <v>#VALUE!</v>
      </c>
      <c r="L52" s="75"/>
    </row>
    <row r="53" spans="2:12">
      <c r="B53" s="71"/>
      <c r="C53" s="28" t="e">
        <f>IF('LifeGoals Fee Calculator'!G49&lt;0.001,"",'LifeGoals Fee Calculator'!B49)</f>
        <v>#VALUE!</v>
      </c>
      <c r="D53" s="28"/>
      <c r="E53" s="28"/>
      <c r="F53" s="28"/>
      <c r="G53" s="28"/>
      <c r="H53" s="83">
        <f>+'LifeGoals Fee Calculator'!F49</f>
        <v>0</v>
      </c>
      <c r="I53" s="84" t="e">
        <f>+'LifeGoals Fee Calculator'!G49</f>
        <v>#VALUE!</v>
      </c>
      <c r="J53" s="85" t="e">
        <f>+'LifeGoals Fee Calculator'!H49</f>
        <v>#VALUE!</v>
      </c>
      <c r="K53" s="86" t="e">
        <f>+'LifeGoals Fee Calculator'!I49</f>
        <v>#VALUE!</v>
      </c>
      <c r="L53" s="75"/>
    </row>
    <row r="54" spans="2:12">
      <c r="B54" s="71"/>
      <c r="C54" s="8"/>
      <c r="D54" s="8"/>
      <c r="E54" s="8"/>
      <c r="F54" s="8"/>
      <c r="G54" s="8"/>
      <c r="H54" s="83"/>
      <c r="I54" s="27"/>
      <c r="J54" s="85"/>
      <c r="K54" s="86"/>
      <c r="L54" s="75"/>
    </row>
    <row r="55" spans="2:12">
      <c r="B55" s="71"/>
      <c r="C55" s="88" t="s">
        <v>94</v>
      </c>
      <c r="D55" s="8"/>
      <c r="E55" s="8"/>
      <c r="F55" s="8"/>
      <c r="G55" s="8"/>
      <c r="H55" s="83"/>
      <c r="I55" s="27"/>
      <c r="J55" s="85"/>
      <c r="K55" s="86"/>
      <c r="L55" s="75"/>
    </row>
    <row r="56" spans="2:12">
      <c r="B56" s="71"/>
      <c r="C56" s="28" t="e">
        <f>IF('LifeGoals Fee Calculator'!G51&lt;0.001,"",'LifeGoals Fee Calculator'!B51)</f>
        <v>#VALUE!</v>
      </c>
      <c r="D56" s="28"/>
      <c r="E56" s="28"/>
      <c r="F56" s="28"/>
      <c r="G56" s="28"/>
      <c r="H56" s="83">
        <f>+'LifeGoals Fee Calculator'!F51</f>
        <v>0</v>
      </c>
      <c r="I56" s="84" t="e">
        <f>+'LifeGoals Fee Calculator'!G51</f>
        <v>#VALUE!</v>
      </c>
      <c r="J56" s="85" t="e">
        <f>+'LifeGoals Fee Calculator'!H51</f>
        <v>#VALUE!</v>
      </c>
      <c r="K56" s="86" t="e">
        <f>+'LifeGoals Fee Calculator'!I51</f>
        <v>#VALUE!</v>
      </c>
      <c r="L56" s="75"/>
    </row>
    <row r="57" spans="2:12">
      <c r="B57" s="71"/>
      <c r="C57" s="28" t="e">
        <f>IF('LifeGoals Fee Calculator'!G52&lt;0.001,"",'LifeGoals Fee Calculator'!B52)</f>
        <v>#VALUE!</v>
      </c>
      <c r="D57" s="28"/>
      <c r="E57" s="28"/>
      <c r="F57" s="28"/>
      <c r="G57" s="28"/>
      <c r="H57" s="83">
        <f>+'LifeGoals Fee Calculator'!F52</f>
        <v>0</v>
      </c>
      <c r="I57" s="84" t="e">
        <f>+'LifeGoals Fee Calculator'!G52</f>
        <v>#VALUE!</v>
      </c>
      <c r="J57" s="85" t="e">
        <f>+'LifeGoals Fee Calculator'!H52</f>
        <v>#VALUE!</v>
      </c>
      <c r="K57" s="86" t="e">
        <f>+'LifeGoals Fee Calculator'!I52</f>
        <v>#VALUE!</v>
      </c>
      <c r="L57" s="75"/>
    </row>
    <row r="58" spans="2:12">
      <c r="B58" s="71"/>
      <c r="C58" s="28" t="e">
        <f>IF('LifeGoals Fee Calculator'!G53&lt;0.001,"",'LifeGoals Fee Calculator'!B53)</f>
        <v>#VALUE!</v>
      </c>
      <c r="D58" s="28"/>
      <c r="E58" s="28"/>
      <c r="F58" s="28"/>
      <c r="G58" s="28"/>
      <c r="H58" s="83">
        <f>+'LifeGoals Fee Calculator'!F53</f>
        <v>0</v>
      </c>
      <c r="I58" s="84" t="e">
        <f>+'LifeGoals Fee Calculator'!G53</f>
        <v>#VALUE!</v>
      </c>
      <c r="J58" s="85" t="e">
        <f>+'LifeGoals Fee Calculator'!H53</f>
        <v>#VALUE!</v>
      </c>
      <c r="K58" s="86" t="e">
        <f>+'LifeGoals Fee Calculator'!I53</f>
        <v>#VALUE!</v>
      </c>
      <c r="L58" s="75"/>
    </row>
    <row r="59" spans="2:12">
      <c r="B59" s="71"/>
      <c r="C59" s="28" t="e">
        <f>IF('LifeGoals Fee Calculator'!G54&lt;0.001,"",'LifeGoals Fee Calculator'!B54)</f>
        <v>#VALUE!</v>
      </c>
      <c r="D59" s="28"/>
      <c r="E59" s="28"/>
      <c r="F59" s="28"/>
      <c r="G59" s="28"/>
      <c r="H59" s="83">
        <f>+'LifeGoals Fee Calculator'!F54</f>
        <v>0</v>
      </c>
      <c r="I59" s="84" t="e">
        <f>+'LifeGoals Fee Calculator'!G54</f>
        <v>#VALUE!</v>
      </c>
      <c r="J59" s="85" t="e">
        <f>+'LifeGoals Fee Calculator'!H54</f>
        <v>#VALUE!</v>
      </c>
      <c r="K59" s="86" t="e">
        <f>+'LifeGoals Fee Calculator'!I54</f>
        <v>#VALUE!</v>
      </c>
      <c r="L59" s="75"/>
    </row>
    <row r="60" spans="2:12">
      <c r="B60" s="71"/>
      <c r="C60" s="28" t="e">
        <f>IF('LifeGoals Fee Calculator'!G55&lt;0.001,"",'LifeGoals Fee Calculator'!B55)</f>
        <v>#VALUE!</v>
      </c>
      <c r="D60" s="28"/>
      <c r="E60" s="28"/>
      <c r="F60" s="28"/>
      <c r="G60" s="28"/>
      <c r="H60" s="83">
        <f>+'LifeGoals Fee Calculator'!F55</f>
        <v>0</v>
      </c>
      <c r="I60" s="84" t="e">
        <f>+'LifeGoals Fee Calculator'!G55</f>
        <v>#VALUE!</v>
      </c>
      <c r="J60" s="85" t="e">
        <f>+'LifeGoals Fee Calculator'!H55</f>
        <v>#VALUE!</v>
      </c>
      <c r="K60" s="86" t="e">
        <f>+'LifeGoals Fee Calculator'!I55</f>
        <v>#VALUE!</v>
      </c>
      <c r="L60" s="75"/>
    </row>
    <row r="61" spans="2:12">
      <c r="B61" s="71"/>
      <c r="C61" s="28" t="e">
        <f>IF('LifeGoals Fee Calculator'!G56&lt;0.001,"",'LifeGoals Fee Calculator'!B56)</f>
        <v>#VALUE!</v>
      </c>
      <c r="D61" s="28"/>
      <c r="E61" s="28"/>
      <c r="F61" s="28"/>
      <c r="G61" s="28"/>
      <c r="H61" s="83">
        <f>+'LifeGoals Fee Calculator'!F56</f>
        <v>0</v>
      </c>
      <c r="I61" s="84" t="e">
        <f>+'LifeGoals Fee Calculator'!G56</f>
        <v>#VALUE!</v>
      </c>
      <c r="J61" s="85" t="e">
        <f>+'LifeGoals Fee Calculator'!H56</f>
        <v>#VALUE!</v>
      </c>
      <c r="K61" s="86" t="e">
        <f>+'LifeGoals Fee Calculator'!I56</f>
        <v>#VALUE!</v>
      </c>
      <c r="L61" s="75"/>
    </row>
    <row r="62" spans="2:12">
      <c r="B62" s="71"/>
      <c r="C62" s="28" t="e">
        <f>IF('LifeGoals Fee Calculator'!G57&lt;0.001,"",'LifeGoals Fee Calculator'!B57)</f>
        <v>#VALUE!</v>
      </c>
      <c r="D62" s="28"/>
      <c r="E62" s="28"/>
      <c r="F62" s="28"/>
      <c r="G62" s="28"/>
      <c r="H62" s="83">
        <f>+'LifeGoals Fee Calculator'!F57</f>
        <v>0</v>
      </c>
      <c r="I62" s="84" t="e">
        <f>+'LifeGoals Fee Calculator'!G57</f>
        <v>#VALUE!</v>
      </c>
      <c r="J62" s="85" t="e">
        <f>+'LifeGoals Fee Calculator'!H57</f>
        <v>#VALUE!</v>
      </c>
      <c r="K62" s="86" t="e">
        <f>+'LifeGoals Fee Calculator'!I57</f>
        <v>#VALUE!</v>
      </c>
      <c r="L62" s="75"/>
    </row>
    <row r="63" spans="2:12">
      <c r="B63" s="71"/>
      <c r="C63" s="8"/>
      <c r="D63" s="8"/>
      <c r="E63" s="8"/>
      <c r="F63" s="8"/>
      <c r="G63" s="8"/>
      <c r="H63" s="83"/>
      <c r="I63" s="27"/>
      <c r="J63" s="85"/>
      <c r="K63" s="86"/>
      <c r="L63" s="75"/>
    </row>
    <row r="64" spans="2:12">
      <c r="B64" s="71"/>
      <c r="C64" s="88" t="s">
        <v>107</v>
      </c>
      <c r="D64" s="8"/>
      <c r="E64" s="8"/>
      <c r="F64" s="8"/>
      <c r="G64" s="8"/>
      <c r="H64" s="83"/>
      <c r="I64" s="27"/>
      <c r="J64" s="85"/>
      <c r="K64" s="86"/>
      <c r="L64" s="75"/>
    </row>
    <row r="65" spans="2:12">
      <c r="B65" s="71"/>
      <c r="C65" s="28" t="e">
        <f>IF('LifeGoals Fee Calculator'!G59&lt;0.001,"",'LifeGoals Fee Calculator'!B59)</f>
        <v>#VALUE!</v>
      </c>
      <c r="D65" s="28"/>
      <c r="E65" s="28"/>
      <c r="F65" s="28"/>
      <c r="G65" s="28"/>
      <c r="H65" s="83">
        <f>+'LifeGoals Fee Calculator'!F59</f>
        <v>0</v>
      </c>
      <c r="I65" s="84" t="e">
        <f>+'LifeGoals Fee Calculator'!G59</f>
        <v>#VALUE!</v>
      </c>
      <c r="J65" s="85" t="e">
        <f>+'LifeGoals Fee Calculator'!H59</f>
        <v>#VALUE!</v>
      </c>
      <c r="K65" s="86" t="e">
        <f>+'LifeGoals Fee Calculator'!I59</f>
        <v>#VALUE!</v>
      </c>
      <c r="L65" s="75"/>
    </row>
    <row r="66" spans="2:12">
      <c r="B66" s="71"/>
      <c r="C66" s="28" t="e">
        <f>IF('LifeGoals Fee Calculator'!G60&lt;0.001,"",'LifeGoals Fee Calculator'!B60)</f>
        <v>#VALUE!</v>
      </c>
      <c r="D66" s="28"/>
      <c r="E66" s="28"/>
      <c r="F66" s="28"/>
      <c r="G66" s="28"/>
      <c r="H66" s="89">
        <f>+'LifeGoals Fee Calculator'!F60</f>
        <v>0</v>
      </c>
      <c r="I66" s="90" t="e">
        <f>+'LifeGoals Fee Calculator'!G60</f>
        <v>#VALUE!</v>
      </c>
      <c r="J66" s="91" t="e">
        <f>+'LifeGoals Fee Calculator'!H60</f>
        <v>#VALUE!</v>
      </c>
      <c r="K66" s="92" t="e">
        <f>+'LifeGoals Fee Calculator'!I60</f>
        <v>#VALUE!</v>
      </c>
      <c r="L66" s="75"/>
    </row>
    <row r="67" spans="2:12">
      <c r="B67" s="71"/>
      <c r="C67" s="8"/>
      <c r="D67" s="8"/>
      <c r="E67" s="8"/>
      <c r="F67" s="8"/>
      <c r="G67" s="8"/>
      <c r="H67" s="93"/>
      <c r="I67" s="94" t="e">
        <f>SUM(I14:I66)</f>
        <v>#VALUE!</v>
      </c>
      <c r="J67" s="95" t="e">
        <f>SUM(J14:J66)</f>
        <v>#VALUE!</v>
      </c>
      <c r="K67" s="96" t="e">
        <f>SUM(K14:K66)</f>
        <v>#VALUE!</v>
      </c>
      <c r="L67" s="75"/>
    </row>
    <row r="68" spans="2:12">
      <c r="B68" s="71"/>
      <c r="C68" s="8"/>
      <c r="D68" s="8"/>
      <c r="E68" s="8"/>
      <c r="F68" s="8"/>
      <c r="G68" s="8"/>
      <c r="H68" s="27"/>
      <c r="I68" s="27"/>
      <c r="J68" s="27"/>
      <c r="K68" s="27"/>
      <c r="L68" s="75"/>
    </row>
    <row r="69" spans="2:12">
      <c r="B69" s="71"/>
      <c r="C69" s="8"/>
      <c r="D69" s="8"/>
      <c r="E69" s="8"/>
      <c r="F69" s="8"/>
      <c r="G69" s="8"/>
      <c r="H69" s="8"/>
      <c r="I69" s="8"/>
      <c r="J69" s="8"/>
      <c r="K69" s="8"/>
      <c r="L69" s="75"/>
    </row>
    <row r="70" spans="2:12">
      <c r="B70" s="71"/>
      <c r="C70" s="8"/>
      <c r="D70" s="8"/>
      <c r="E70" s="8"/>
      <c r="F70" s="8"/>
      <c r="G70" s="8"/>
      <c r="H70" s="8"/>
      <c r="I70" s="8"/>
      <c r="J70" s="8"/>
      <c r="K70" s="8"/>
      <c r="L70" s="75"/>
    </row>
    <row r="71" spans="2:12">
      <c r="B71" s="71"/>
      <c r="C71" s="16" t="s">
        <v>118</v>
      </c>
      <c r="D71" s="8"/>
      <c r="E71" s="8"/>
      <c r="F71" s="32" t="e">
        <f>J67</f>
        <v>#VALUE!</v>
      </c>
      <c r="G71" s="97" t="s">
        <v>119</v>
      </c>
      <c r="H71" s="8"/>
      <c r="I71" s="8"/>
      <c r="J71" s="8"/>
      <c r="K71" s="8"/>
      <c r="L71" s="75"/>
    </row>
    <row r="72" spans="2:12">
      <c r="B72" s="71"/>
      <c r="C72" s="16" t="s">
        <v>120</v>
      </c>
      <c r="D72" s="8"/>
      <c r="E72" s="8"/>
      <c r="F72" s="147" t="e">
        <f>K67</f>
        <v>#VALUE!</v>
      </c>
      <c r="G72" s="8"/>
      <c r="H72" s="98"/>
      <c r="I72" s="8"/>
      <c r="J72" s="8"/>
      <c r="K72" s="8"/>
      <c r="L72" s="75"/>
    </row>
    <row r="73" spans="2:12">
      <c r="B73" s="71"/>
      <c r="C73" s="8"/>
      <c r="D73" s="8"/>
      <c r="E73" s="8"/>
      <c r="F73" s="8"/>
      <c r="G73" s="8"/>
      <c r="H73" s="8"/>
      <c r="I73" s="8"/>
      <c r="J73" s="8"/>
      <c r="K73" s="8"/>
      <c r="L73" s="75"/>
    </row>
    <row r="74" spans="2:12">
      <c r="B74" s="71"/>
      <c r="C74" s="8"/>
      <c r="D74" s="8"/>
      <c r="E74" s="8"/>
      <c r="F74" s="8"/>
      <c r="G74" s="8"/>
      <c r="H74" s="8"/>
      <c r="I74" s="8"/>
      <c r="J74" s="8"/>
      <c r="K74" s="8"/>
      <c r="L74" s="75"/>
    </row>
    <row r="75" spans="2:12">
      <c r="B75" s="71"/>
      <c r="C75" s="99" t="s">
        <v>121</v>
      </c>
      <c r="D75" s="62"/>
      <c r="E75" s="62"/>
      <c r="F75" s="62"/>
      <c r="G75" s="62"/>
      <c r="H75" s="62"/>
      <c r="I75" s="62"/>
      <c r="J75" s="62"/>
      <c r="K75" s="62"/>
      <c r="L75" s="100"/>
    </row>
    <row r="76" spans="2:12">
      <c r="B76" s="71"/>
      <c r="C76" s="154" t="s">
        <v>122</v>
      </c>
      <c r="D76" s="154"/>
      <c r="E76" s="154"/>
      <c r="F76" s="154"/>
      <c r="G76" s="154"/>
      <c r="H76" s="154"/>
      <c r="I76" s="154"/>
      <c r="J76" s="154"/>
      <c r="K76" s="154"/>
      <c r="L76" s="101"/>
    </row>
    <row r="77" spans="2:12">
      <c r="B77" s="71"/>
      <c r="C77" s="154"/>
      <c r="D77" s="154"/>
      <c r="E77" s="154"/>
      <c r="F77" s="154"/>
      <c r="G77" s="154"/>
      <c r="H77" s="154"/>
      <c r="I77" s="154"/>
      <c r="J77" s="154"/>
      <c r="K77" s="154"/>
      <c r="L77" s="101"/>
    </row>
    <row r="78" spans="2:12">
      <c r="B78" s="71"/>
      <c r="C78" s="154"/>
      <c r="D78" s="154"/>
      <c r="E78" s="154"/>
      <c r="F78" s="154"/>
      <c r="G78" s="154"/>
      <c r="H78" s="154"/>
      <c r="I78" s="154"/>
      <c r="J78" s="154"/>
      <c r="K78" s="154"/>
      <c r="L78" s="101"/>
    </row>
    <row r="79" spans="2:12">
      <c r="B79" s="71"/>
      <c r="C79" s="154"/>
      <c r="D79" s="154"/>
      <c r="E79" s="154"/>
      <c r="F79" s="154"/>
      <c r="G79" s="154"/>
      <c r="H79" s="154"/>
      <c r="I79" s="154"/>
      <c r="J79" s="154"/>
      <c r="K79" s="154"/>
      <c r="L79" s="101"/>
    </row>
    <row r="80" spans="2:12">
      <c r="B80" s="71"/>
      <c r="C80" s="154"/>
      <c r="D80" s="154"/>
      <c r="E80" s="154"/>
      <c r="F80" s="154"/>
      <c r="G80" s="154"/>
      <c r="H80" s="154"/>
      <c r="I80" s="154"/>
      <c r="J80" s="154"/>
      <c r="K80" s="154"/>
      <c r="L80" s="101"/>
    </row>
    <row r="81" spans="2:12">
      <c r="B81" s="71"/>
      <c r="C81" s="154"/>
      <c r="D81" s="154"/>
      <c r="E81" s="154"/>
      <c r="F81" s="154"/>
      <c r="G81" s="154"/>
      <c r="H81" s="154"/>
      <c r="I81" s="154"/>
      <c r="J81" s="154"/>
      <c r="K81" s="154"/>
      <c r="L81" s="102"/>
    </row>
    <row r="82" spans="2:12">
      <c r="B82" s="71"/>
      <c r="C82" s="154"/>
      <c r="D82" s="154"/>
      <c r="E82" s="154"/>
      <c r="F82" s="154"/>
      <c r="G82" s="154"/>
      <c r="H82" s="154"/>
      <c r="I82" s="154"/>
      <c r="J82" s="154"/>
      <c r="K82" s="154"/>
      <c r="L82" s="100"/>
    </row>
    <row r="83" spans="2:12">
      <c r="B83" s="71"/>
      <c r="C83" s="154"/>
      <c r="D83" s="154"/>
      <c r="E83" s="154"/>
      <c r="F83" s="154"/>
      <c r="G83" s="154"/>
      <c r="H83" s="154"/>
      <c r="I83" s="154"/>
      <c r="J83" s="154"/>
      <c r="K83" s="154"/>
      <c r="L83" s="103"/>
    </row>
    <row r="84" spans="2:12">
      <c r="B84" s="71"/>
      <c r="C84" s="154"/>
      <c r="D84" s="154"/>
      <c r="E84" s="154"/>
      <c r="F84" s="154"/>
      <c r="G84" s="154"/>
      <c r="H84" s="154"/>
      <c r="I84" s="154"/>
      <c r="J84" s="154"/>
      <c r="K84" s="154"/>
      <c r="L84" s="103"/>
    </row>
    <row r="85" spans="2:12">
      <c r="B85" s="71"/>
      <c r="C85" s="154"/>
      <c r="D85" s="154"/>
      <c r="E85" s="154"/>
      <c r="F85" s="154"/>
      <c r="G85" s="154"/>
      <c r="H85" s="154"/>
      <c r="I85" s="154"/>
      <c r="J85" s="154"/>
      <c r="K85" s="154"/>
      <c r="L85" s="103"/>
    </row>
    <row r="86" spans="2:12">
      <c r="B86" s="71"/>
      <c r="C86" s="154"/>
      <c r="D86" s="154"/>
      <c r="E86" s="154"/>
      <c r="F86" s="154"/>
      <c r="G86" s="154"/>
      <c r="H86" s="154"/>
      <c r="I86" s="154"/>
      <c r="J86" s="154"/>
      <c r="K86" s="154"/>
      <c r="L86" s="104"/>
    </row>
    <row r="87" spans="2:12">
      <c r="B87" s="71"/>
      <c r="C87" s="154"/>
      <c r="D87" s="154"/>
      <c r="E87" s="154"/>
      <c r="F87" s="154"/>
      <c r="G87" s="154"/>
      <c r="H87" s="154"/>
      <c r="I87" s="154"/>
      <c r="J87" s="154"/>
      <c r="K87" s="154"/>
      <c r="L87" s="104"/>
    </row>
    <row r="88" spans="2:12">
      <c r="B88" s="105"/>
      <c r="C88" s="155"/>
      <c r="D88" s="155"/>
      <c r="E88" s="155"/>
      <c r="F88" s="155"/>
      <c r="G88" s="155"/>
      <c r="H88" s="155"/>
      <c r="I88" s="155"/>
      <c r="J88" s="155"/>
      <c r="K88" s="155"/>
      <c r="L88" s="106"/>
    </row>
    <row r="89" spans="2:12" s="66" customFormat="1"/>
    <row r="90" spans="2:12" s="66" customFormat="1"/>
    <row r="91" spans="2:12" s="66" customFormat="1"/>
    <row r="92" spans="2:12" s="66" customFormat="1"/>
    <row r="93" spans="2:12" s="66" customFormat="1"/>
    <row r="94" spans="2:12" s="66" customFormat="1"/>
    <row r="95" spans="2:12" s="66" customFormat="1"/>
    <row r="96" spans="2:12" s="66" customFormat="1"/>
    <row r="97" s="66" customFormat="1"/>
    <row r="98" s="66" customFormat="1"/>
    <row r="99" s="66" customFormat="1"/>
    <row r="100" s="66" customFormat="1"/>
    <row r="101" s="66" customFormat="1"/>
    <row r="102" s="66" customFormat="1"/>
    <row r="103" s="66" customFormat="1"/>
    <row r="104" s="66" customFormat="1"/>
    <row r="105" s="66" customFormat="1"/>
    <row r="106" s="66" customFormat="1"/>
    <row r="107" s="66" customFormat="1"/>
    <row r="108" s="66" customFormat="1"/>
    <row r="109" s="66" customFormat="1"/>
    <row r="110" s="66" customFormat="1"/>
    <row r="111" s="66" customFormat="1"/>
    <row r="112" s="66" customFormat="1"/>
    <row r="113" s="66" customFormat="1"/>
    <row r="114" s="66" customFormat="1"/>
    <row r="115" s="66" customFormat="1"/>
    <row r="116" s="66" customFormat="1"/>
    <row r="117" s="66" customFormat="1"/>
    <row r="118" s="66" customFormat="1"/>
    <row r="119" s="66" customFormat="1"/>
    <row r="120" s="66" customFormat="1"/>
    <row r="121" s="66" customFormat="1"/>
    <row r="122" s="66" customFormat="1"/>
    <row r="123" s="66" customFormat="1"/>
    <row r="124" s="66" customFormat="1"/>
    <row r="125" s="66" customFormat="1"/>
    <row r="126" s="66" customFormat="1"/>
    <row r="127" s="66" customFormat="1"/>
    <row r="128" s="66" customFormat="1"/>
    <row r="129" s="66" customFormat="1"/>
    <row r="130" s="66" customFormat="1"/>
    <row r="131" s="66" customFormat="1"/>
    <row r="132" s="66" customFormat="1"/>
    <row r="133" s="66" customFormat="1"/>
    <row r="134" s="66" customFormat="1"/>
    <row r="135" s="66" customFormat="1"/>
    <row r="136" s="66" customFormat="1"/>
    <row r="137" s="66" customFormat="1"/>
    <row r="138" s="66" customFormat="1"/>
    <row r="139" s="66" customFormat="1"/>
    <row r="140" s="66" customFormat="1"/>
    <row r="141" s="66" customFormat="1"/>
    <row r="142" s="66" customFormat="1"/>
    <row r="143" s="66" customFormat="1"/>
    <row r="144" s="66" customFormat="1"/>
    <row r="145" s="66" customFormat="1"/>
    <row r="146" s="66" customFormat="1"/>
    <row r="147" s="66" customFormat="1"/>
    <row r="148" s="66" customFormat="1"/>
    <row r="149" s="66" customFormat="1"/>
    <row r="150" s="66" customFormat="1"/>
    <row r="151" s="66" customFormat="1"/>
    <row r="152" s="66" customFormat="1"/>
    <row r="153" s="66" customFormat="1"/>
    <row r="154" s="66" customFormat="1"/>
    <row r="155" s="66" customFormat="1"/>
    <row r="156" s="66" customFormat="1"/>
    <row r="157" s="66" customFormat="1"/>
    <row r="158" s="66" customFormat="1"/>
    <row r="159" s="66" customFormat="1"/>
    <row r="160" s="66" customFormat="1"/>
    <row r="161" s="66" customFormat="1"/>
    <row r="162" s="66" customFormat="1"/>
    <row r="163" s="66" customFormat="1"/>
    <row r="164" s="66" customFormat="1"/>
    <row r="165" s="66" customFormat="1"/>
    <row r="166" s="66" customFormat="1"/>
    <row r="167" s="66" customFormat="1"/>
    <row r="168" s="66" customFormat="1"/>
    <row r="169" s="66" customFormat="1"/>
    <row r="170" s="66" customFormat="1"/>
    <row r="171" s="66" customFormat="1"/>
    <row r="172" s="66" customFormat="1"/>
    <row r="173" s="66" customFormat="1"/>
    <row r="174" s="66" customFormat="1"/>
    <row r="175" s="66" customFormat="1"/>
    <row r="176" s="66" customFormat="1"/>
    <row r="177" s="66" customFormat="1"/>
    <row r="178" s="66" customFormat="1"/>
    <row r="179" s="66" customFormat="1"/>
    <row r="180" s="66" customFormat="1"/>
    <row r="181" s="66" customFormat="1"/>
    <row r="182" s="66" customFormat="1"/>
    <row r="183" s="66" customFormat="1"/>
    <row r="184" s="66" customFormat="1"/>
    <row r="185" s="66" customFormat="1"/>
    <row r="186" s="66" customFormat="1"/>
    <row r="187" s="66" customFormat="1"/>
    <row r="188" s="66" customFormat="1"/>
    <row r="189" s="66" customFormat="1"/>
    <row r="190" s="66" customFormat="1"/>
    <row r="191" s="66" customFormat="1"/>
    <row r="192" s="66" customFormat="1"/>
    <row r="193" s="66" customFormat="1"/>
    <row r="194" s="66" customFormat="1"/>
    <row r="195" s="66" customFormat="1"/>
    <row r="196" s="66" customFormat="1"/>
    <row r="197" s="66" customFormat="1"/>
    <row r="198" s="66" customFormat="1"/>
    <row r="199" s="66" customFormat="1"/>
    <row r="200" s="66" customFormat="1"/>
    <row r="201" s="66" customFormat="1"/>
    <row r="202" s="66" customFormat="1"/>
    <row r="203" s="66" customFormat="1"/>
    <row r="204" s="66" customFormat="1"/>
    <row r="205" s="66" customFormat="1"/>
    <row r="206" s="66" customFormat="1"/>
    <row r="207" s="66" customFormat="1"/>
    <row r="208" s="66" customFormat="1"/>
    <row r="209" s="66" customFormat="1"/>
    <row r="210" s="66" customFormat="1"/>
    <row r="211" s="66" customFormat="1"/>
    <row r="212" s="66" customFormat="1"/>
    <row r="213" s="66" customFormat="1"/>
    <row r="214" s="66" customFormat="1"/>
    <row r="215" s="66" customFormat="1"/>
    <row r="216" s="66" customFormat="1"/>
    <row r="217" s="66" customFormat="1"/>
    <row r="218" s="66" customFormat="1"/>
    <row r="219" s="66" customFormat="1"/>
    <row r="220" s="66" customFormat="1"/>
    <row r="221" s="66" customFormat="1"/>
    <row r="222" s="66" customFormat="1"/>
    <row r="223" s="66" customFormat="1"/>
    <row r="224" s="66" customFormat="1"/>
    <row r="225" s="66" customFormat="1"/>
    <row r="226" s="66" customFormat="1"/>
    <row r="227" s="66" customFormat="1"/>
    <row r="228" s="66" customFormat="1"/>
    <row r="229" s="66" customFormat="1"/>
    <row r="230" s="66" customFormat="1"/>
    <row r="231" s="66" customFormat="1"/>
    <row r="232" s="66" customFormat="1"/>
    <row r="233" s="66" customFormat="1"/>
    <row r="234" s="66" customFormat="1"/>
    <row r="235" s="66" customFormat="1"/>
    <row r="236" s="66" customFormat="1"/>
    <row r="237" s="66" customFormat="1"/>
    <row r="238" s="66" customFormat="1"/>
    <row r="239" s="66" customFormat="1"/>
    <row r="240" s="66" customFormat="1"/>
    <row r="241" s="66" customFormat="1"/>
    <row r="242" s="66" customFormat="1"/>
    <row r="243" s="66" customFormat="1"/>
  </sheetData>
  <sheetProtection algorithmName="SHA-512" hashValue="d9m44AgEQTBYgIPHPQ/cXO5J9shCb1zyaU5dhNse2gE3ye5do96T9o2keVgH1DJNUOll6IQvfN2SDoZdfQIkWw==" saltValue="tvjHMFZ4A+3oa9x1oI23xg==" spinCount="100000" sheet="1" objects="1" scenarios="1"/>
  <mergeCells count="1">
    <mergeCell ref="C76:K8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6A624-F400-4E0B-82EE-565D4FF7C53F}">
  <sheetPr>
    <tabColor theme="3" tint="0.249977111117893"/>
  </sheetPr>
  <dimension ref="A1:L82"/>
  <sheetViews>
    <sheetView workbookViewId="0">
      <selection activeCell="D6" sqref="D6"/>
    </sheetView>
  </sheetViews>
  <sheetFormatPr defaultColWidth="9.140625" defaultRowHeight="13.5"/>
  <cols>
    <col min="1" max="1" width="9.140625" style="117"/>
    <col min="2" max="2" width="35.140625" style="5" customWidth="1"/>
    <col min="3" max="3" width="55" style="5" customWidth="1"/>
    <col min="4" max="4" width="26.140625" style="5" customWidth="1"/>
    <col min="5" max="5" width="14.42578125" style="5" customWidth="1"/>
    <col min="6" max="12" width="9.140625" style="117"/>
    <col min="13" max="16384" width="9.140625" style="5"/>
  </cols>
  <sheetData>
    <row r="1" spans="1:5" s="117" customFormat="1">
      <c r="A1" s="133"/>
    </row>
    <row r="2" spans="1:5" ht="16.5" customHeight="1">
      <c r="B2" s="134" t="s">
        <v>123</v>
      </c>
      <c r="C2" s="135" t="s">
        <v>124</v>
      </c>
      <c r="D2" s="136" t="s">
        <v>125</v>
      </c>
      <c r="E2" s="136" t="s">
        <v>126</v>
      </c>
    </row>
    <row r="3" spans="1:5" ht="42" customHeight="1">
      <c r="B3" s="137" t="s">
        <v>127</v>
      </c>
      <c r="C3" s="139" t="s">
        <v>128</v>
      </c>
      <c r="D3" s="138">
        <v>2.9999999999999997E-4</v>
      </c>
      <c r="E3" s="139" t="s">
        <v>129</v>
      </c>
    </row>
    <row r="4" spans="1:5" ht="116.25" customHeight="1">
      <c r="B4" s="140" t="s">
        <v>130</v>
      </c>
      <c r="C4" s="139" t="s">
        <v>131</v>
      </c>
      <c r="D4" s="138">
        <v>1.7299999999999999E-2</v>
      </c>
      <c r="E4" s="139" t="s">
        <v>132</v>
      </c>
    </row>
    <row r="5" spans="1:5" ht="84.75" customHeight="1">
      <c r="B5" s="140" t="s">
        <v>133</v>
      </c>
      <c r="C5" s="139" t="s">
        <v>134</v>
      </c>
      <c r="D5" s="138">
        <v>1.1299999999999999E-2</v>
      </c>
      <c r="E5" s="139" t="s">
        <v>135</v>
      </c>
    </row>
    <row r="6" spans="1:5" ht="84.75" customHeight="1">
      <c r="B6" s="140" t="s">
        <v>136</v>
      </c>
      <c r="C6" s="139" t="s">
        <v>137</v>
      </c>
      <c r="D6" s="138">
        <v>1.83E-2</v>
      </c>
      <c r="E6" s="139" t="s">
        <v>138</v>
      </c>
    </row>
    <row r="7" spans="1:5" ht="58.5" customHeight="1">
      <c r="B7" s="140" t="s">
        <v>139</v>
      </c>
      <c r="C7" s="139" t="s">
        <v>140</v>
      </c>
      <c r="D7" s="138">
        <v>2.2000000000000001E-3</v>
      </c>
      <c r="E7" s="139" t="s">
        <v>141</v>
      </c>
    </row>
    <row r="8" spans="1:5" s="117" customFormat="1">
      <c r="B8" s="141" t="s">
        <v>142</v>
      </c>
    </row>
    <row r="9" spans="1:5" s="117" customFormat="1"/>
    <row r="10" spans="1:5" s="117" customFormat="1"/>
    <row r="11" spans="1:5" s="117" customFormat="1"/>
    <row r="12" spans="1:5" s="117" customFormat="1"/>
    <row r="13" spans="1:5" s="117" customFormat="1"/>
    <row r="14" spans="1:5" s="117" customFormat="1"/>
    <row r="15" spans="1:5" s="117" customFormat="1"/>
    <row r="16" spans="1:5" s="117" customFormat="1"/>
    <row r="17" s="117" customFormat="1"/>
    <row r="18" s="117" customFormat="1"/>
    <row r="19" s="117" customFormat="1"/>
    <row r="20" s="117" customFormat="1"/>
    <row r="21" s="117" customFormat="1"/>
    <row r="22" s="117" customFormat="1"/>
    <row r="23" s="117" customFormat="1"/>
    <row r="24" s="117" customFormat="1"/>
    <row r="25" s="117" customFormat="1"/>
    <row r="26" s="117" customFormat="1"/>
    <row r="27" s="117" customFormat="1"/>
    <row r="28" s="117" customFormat="1"/>
    <row r="29" s="117" customFormat="1"/>
    <row r="30" s="117" customFormat="1"/>
    <row r="31" s="117" customFormat="1"/>
    <row r="32" s="117" customFormat="1"/>
    <row r="33" spans="2:5" s="117" customFormat="1"/>
    <row r="34" spans="2:5" s="117" customFormat="1"/>
    <row r="35" spans="2:5" s="117" customFormat="1"/>
    <row r="36" spans="2:5" s="117" customFormat="1"/>
    <row r="37" spans="2:5" s="117" customFormat="1"/>
    <row r="38" spans="2:5" s="117" customFormat="1"/>
    <row r="39" spans="2:5" s="117" customFormat="1"/>
    <row r="40" spans="2:5">
      <c r="B40" s="117"/>
      <c r="C40" s="117"/>
      <c r="D40" s="117"/>
      <c r="E40" s="117"/>
    </row>
    <row r="41" spans="2:5">
      <c r="B41" s="117"/>
      <c r="C41" s="117"/>
      <c r="D41" s="117"/>
      <c r="E41" s="117"/>
    </row>
    <row r="42" spans="2:5">
      <c r="B42" s="117"/>
      <c r="C42" s="117"/>
      <c r="D42" s="117"/>
      <c r="E42" s="117"/>
    </row>
    <row r="43" spans="2:5">
      <c r="B43" s="117"/>
      <c r="C43" s="117"/>
      <c r="D43" s="117"/>
      <c r="E43" s="117"/>
    </row>
    <row r="44" spans="2:5">
      <c r="B44" s="117"/>
      <c r="C44" s="117"/>
      <c r="D44" s="117"/>
      <c r="E44" s="117"/>
    </row>
    <row r="45" spans="2:5">
      <c r="B45" s="117"/>
      <c r="C45" s="117"/>
      <c r="D45" s="117"/>
      <c r="E45" s="117"/>
    </row>
    <row r="46" spans="2:5">
      <c r="B46" s="117"/>
      <c r="C46" s="117"/>
      <c r="D46" s="117"/>
      <c r="E46" s="117"/>
    </row>
    <row r="47" spans="2:5">
      <c r="B47" s="117"/>
      <c r="C47" s="117"/>
      <c r="D47" s="117"/>
      <c r="E47" s="117"/>
    </row>
    <row r="48" spans="2:5">
      <c r="B48" s="117"/>
      <c r="C48" s="117"/>
      <c r="D48" s="117"/>
      <c r="E48" s="117"/>
    </row>
    <row r="49" spans="2:5">
      <c r="B49" s="117"/>
      <c r="C49" s="117"/>
      <c r="D49" s="117"/>
      <c r="E49" s="117"/>
    </row>
    <row r="50" spans="2:5">
      <c r="B50" s="117"/>
      <c r="C50" s="117"/>
      <c r="D50" s="117"/>
      <c r="E50" s="117"/>
    </row>
    <row r="51" spans="2:5">
      <c r="B51" s="117"/>
      <c r="C51" s="117"/>
      <c r="D51" s="117"/>
      <c r="E51" s="117"/>
    </row>
    <row r="52" spans="2:5">
      <c r="B52" s="117"/>
      <c r="C52" s="117"/>
      <c r="D52" s="117"/>
      <c r="E52" s="117"/>
    </row>
    <row r="53" spans="2:5">
      <c r="B53" s="117"/>
      <c r="C53" s="117"/>
      <c r="D53" s="117"/>
      <c r="E53" s="117"/>
    </row>
    <row r="54" spans="2:5">
      <c r="B54" s="117"/>
      <c r="C54" s="117"/>
      <c r="D54" s="117"/>
      <c r="E54" s="117"/>
    </row>
    <row r="55" spans="2:5">
      <c r="B55" s="117"/>
      <c r="C55" s="117"/>
      <c r="D55" s="117"/>
      <c r="E55" s="117"/>
    </row>
    <row r="56" spans="2:5">
      <c r="B56" s="117"/>
      <c r="C56" s="117"/>
      <c r="D56" s="117"/>
      <c r="E56" s="117"/>
    </row>
    <row r="57" spans="2:5">
      <c r="B57" s="117"/>
      <c r="C57" s="117"/>
      <c r="D57" s="117"/>
      <c r="E57" s="117"/>
    </row>
    <row r="58" spans="2:5">
      <c r="B58" s="117"/>
      <c r="C58" s="117"/>
      <c r="D58" s="117"/>
      <c r="E58" s="117"/>
    </row>
    <row r="59" spans="2:5">
      <c r="B59" s="117"/>
      <c r="C59" s="117"/>
      <c r="D59" s="117"/>
      <c r="E59" s="117"/>
    </row>
    <row r="60" spans="2:5">
      <c r="B60" s="117"/>
      <c r="C60" s="117"/>
      <c r="D60" s="117"/>
      <c r="E60" s="117"/>
    </row>
    <row r="61" spans="2:5">
      <c r="B61" s="117"/>
      <c r="C61" s="117"/>
      <c r="D61" s="117"/>
      <c r="E61" s="117"/>
    </row>
    <row r="62" spans="2:5">
      <c r="B62" s="117"/>
      <c r="C62" s="117"/>
      <c r="D62" s="117"/>
      <c r="E62" s="117"/>
    </row>
    <row r="63" spans="2:5">
      <c r="B63" s="117"/>
      <c r="C63" s="117"/>
      <c r="D63" s="117"/>
      <c r="E63" s="117"/>
    </row>
    <row r="64" spans="2:5">
      <c r="B64" s="117"/>
      <c r="C64" s="117"/>
      <c r="D64" s="117"/>
      <c r="E64" s="117"/>
    </row>
    <row r="65" spans="2:5">
      <c r="B65" s="117"/>
      <c r="C65" s="117"/>
      <c r="D65" s="117"/>
      <c r="E65" s="117"/>
    </row>
    <row r="66" spans="2:5">
      <c r="B66" s="117"/>
      <c r="C66" s="117"/>
      <c r="D66" s="117"/>
      <c r="E66" s="117"/>
    </row>
    <row r="67" spans="2:5">
      <c r="B67" s="117"/>
      <c r="C67" s="117"/>
      <c r="D67" s="117"/>
      <c r="E67" s="117"/>
    </row>
    <row r="68" spans="2:5">
      <c r="B68" s="117"/>
      <c r="C68" s="117"/>
      <c r="D68" s="117"/>
      <c r="E68" s="117"/>
    </row>
    <row r="69" spans="2:5">
      <c r="B69" s="117"/>
      <c r="C69" s="117"/>
      <c r="D69" s="117"/>
      <c r="E69" s="117"/>
    </row>
    <row r="70" spans="2:5">
      <c r="B70" s="117"/>
      <c r="C70" s="117"/>
      <c r="D70" s="117"/>
      <c r="E70" s="117"/>
    </row>
    <row r="71" spans="2:5">
      <c r="B71" s="117"/>
      <c r="C71" s="117"/>
      <c r="D71" s="117"/>
      <c r="E71" s="117"/>
    </row>
    <row r="72" spans="2:5">
      <c r="B72" s="117"/>
      <c r="C72" s="117"/>
      <c r="D72" s="117"/>
      <c r="E72" s="117"/>
    </row>
    <row r="73" spans="2:5">
      <c r="B73" s="117"/>
      <c r="C73" s="117"/>
      <c r="D73" s="117"/>
      <c r="E73" s="117"/>
    </row>
    <row r="74" spans="2:5">
      <c r="B74" s="117"/>
      <c r="C74" s="117"/>
      <c r="D74" s="117"/>
      <c r="E74" s="117"/>
    </row>
    <row r="75" spans="2:5">
      <c r="B75" s="117"/>
      <c r="C75" s="117"/>
      <c r="D75" s="117"/>
      <c r="E75" s="117"/>
    </row>
    <row r="76" spans="2:5">
      <c r="B76" s="117"/>
      <c r="C76" s="117"/>
      <c r="D76" s="117"/>
      <c r="E76" s="117"/>
    </row>
    <row r="77" spans="2:5">
      <c r="B77" s="117"/>
      <c r="C77" s="117"/>
      <c r="D77" s="117"/>
      <c r="E77" s="117"/>
    </row>
    <row r="78" spans="2:5">
      <c r="B78" s="117"/>
      <c r="C78" s="117"/>
      <c r="D78" s="117"/>
      <c r="E78" s="117"/>
    </row>
    <row r="79" spans="2:5">
      <c r="B79" s="117"/>
      <c r="C79" s="117"/>
      <c r="D79" s="117"/>
      <c r="E79" s="117"/>
    </row>
    <row r="80" spans="2:5">
      <c r="B80" s="117"/>
      <c r="C80" s="117"/>
      <c r="D80" s="117"/>
      <c r="E80" s="117"/>
    </row>
    <row r="81" spans="2:5">
      <c r="B81" s="117"/>
      <c r="C81" s="117"/>
      <c r="D81" s="117"/>
      <c r="E81" s="117"/>
    </row>
    <row r="82" spans="2:5">
      <c r="B82" s="117"/>
      <c r="C82" s="117"/>
      <c r="D82" s="117"/>
      <c r="E82" s="117"/>
    </row>
  </sheetData>
  <sheetProtection algorithmName="SHA-512" hashValue="kJ8cruqxKrkRM0M5oTv+r941s2GIOTwrZX7pMzH5gSCZjbx+0eKIaSGnTBU9J1nlI0zDQafIZunEFpXjc/mlmA==" saltValue="yUXShvXJzsMz4FFt9KXc6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EC9B5-DE2E-4E36-89BE-6FC83A295329}">
  <sheetPr>
    <tabColor theme="8" tint="0.79998168889431442"/>
  </sheetPr>
  <dimension ref="A1:M134"/>
  <sheetViews>
    <sheetView workbookViewId="0">
      <selection activeCell="E54" sqref="E54"/>
    </sheetView>
  </sheetViews>
  <sheetFormatPr defaultColWidth="10.28515625" defaultRowHeight="13.5"/>
  <cols>
    <col min="1" max="1" width="10.28515625" style="5"/>
    <col min="2" max="2" width="61.28515625" style="5" customWidth="1"/>
    <col min="3" max="3" width="16.5703125" style="5" customWidth="1"/>
    <col min="4" max="4" width="20.140625" style="5" customWidth="1"/>
    <col min="5" max="5" width="14.42578125" style="5" customWidth="1"/>
    <col min="6" max="6" width="9.28515625" style="5" customWidth="1"/>
    <col min="7" max="7" width="14.42578125" style="5" customWidth="1"/>
    <col min="8" max="8" width="27" style="5" customWidth="1"/>
    <col min="9" max="9" width="21.5703125" style="5" customWidth="1"/>
    <col min="10" max="11" width="10.28515625" style="5"/>
    <col min="12" max="12" width="15" style="5" customWidth="1"/>
    <col min="13" max="16384" width="10.28515625" style="5"/>
  </cols>
  <sheetData>
    <row r="1" spans="1:13">
      <c r="A1" s="1"/>
      <c r="B1" s="1"/>
      <c r="C1" s="107"/>
      <c r="D1" s="1"/>
      <c r="E1" s="1"/>
      <c r="F1" s="1"/>
      <c r="G1" s="1"/>
      <c r="H1" s="1"/>
      <c r="I1" s="1"/>
      <c r="J1" s="1"/>
      <c r="K1" s="1"/>
      <c r="L1" s="1"/>
      <c r="M1" s="1"/>
    </row>
    <row r="2" spans="1:13">
      <c r="A2" s="1"/>
      <c r="B2" s="1"/>
      <c r="C2" s="107"/>
      <c r="D2" s="1"/>
      <c r="E2" s="1"/>
      <c r="F2" s="1"/>
      <c r="G2" s="1"/>
      <c r="H2" s="1"/>
      <c r="I2" s="1"/>
      <c r="J2" s="1"/>
      <c r="K2" s="1"/>
      <c r="L2" s="1"/>
      <c r="M2" s="1"/>
    </row>
    <row r="3" spans="1:13">
      <c r="A3" s="1"/>
      <c r="B3" s="1"/>
      <c r="C3" s="107"/>
      <c r="D3" s="1"/>
      <c r="E3" s="1"/>
      <c r="F3" s="1"/>
      <c r="G3" s="1"/>
      <c r="H3" s="1"/>
      <c r="I3" s="1"/>
      <c r="J3" s="1"/>
      <c r="K3" s="1"/>
      <c r="L3" s="1"/>
      <c r="M3" s="1"/>
    </row>
    <row r="4" spans="1:13">
      <c r="A4" s="1"/>
      <c r="B4" s="108" t="s">
        <v>116</v>
      </c>
      <c r="C4" s="143">
        <f ca="1">TODAY()</f>
        <v>46265</v>
      </c>
      <c r="D4" s="1"/>
      <c r="E4" s="1"/>
      <c r="F4" s="1"/>
      <c r="G4" s="1"/>
      <c r="H4" s="1"/>
      <c r="I4" s="1"/>
      <c r="J4" s="1"/>
      <c r="K4" s="1"/>
      <c r="L4" s="1"/>
      <c r="M4" s="1"/>
    </row>
    <row r="5" spans="1:13">
      <c r="A5" s="1"/>
      <c r="B5" s="1"/>
      <c r="C5" s="1"/>
      <c r="D5" s="1"/>
      <c r="E5" s="1"/>
      <c r="F5" s="1"/>
      <c r="G5" s="1"/>
      <c r="H5" s="1"/>
      <c r="I5" s="1"/>
      <c r="J5" s="1"/>
      <c r="K5" s="1"/>
      <c r="L5" s="1"/>
      <c r="M5" s="1"/>
    </row>
    <row r="6" spans="1:13" ht="83.25">
      <c r="A6" s="1"/>
      <c r="B6" s="109" t="s">
        <v>143</v>
      </c>
      <c r="C6" s="110" t="s">
        <v>144</v>
      </c>
      <c r="D6" s="110" t="s">
        <v>145</v>
      </c>
      <c r="E6" s="110" t="s">
        <v>146</v>
      </c>
      <c r="F6" s="156" t="s">
        <v>147</v>
      </c>
      <c r="G6" s="156"/>
      <c r="H6" s="111" t="s">
        <v>148</v>
      </c>
      <c r="I6" s="111" t="s">
        <v>22</v>
      </c>
      <c r="J6" s="1"/>
      <c r="K6" s="1"/>
      <c r="M6" s="1"/>
    </row>
    <row r="7" spans="1:13">
      <c r="A7" s="1"/>
      <c r="B7" s="1"/>
      <c r="C7" s="1"/>
      <c r="D7" s="1"/>
      <c r="E7" s="1"/>
      <c r="F7" s="112" t="s">
        <v>149</v>
      </c>
      <c r="G7" s="112" t="s">
        <v>150</v>
      </c>
      <c r="H7" s="113"/>
      <c r="I7" s="1"/>
      <c r="J7" s="1"/>
      <c r="K7" s="1"/>
      <c r="M7" s="1"/>
    </row>
    <row r="8" spans="1:13">
      <c r="A8" s="1"/>
      <c r="B8" s="114" t="s">
        <v>23</v>
      </c>
      <c r="C8" s="114"/>
      <c r="D8" s="114"/>
      <c r="E8" s="114"/>
      <c r="F8" s="114"/>
      <c r="G8" s="114"/>
      <c r="H8" s="115"/>
      <c r="I8" s="116"/>
      <c r="J8" s="1"/>
      <c r="K8" s="1"/>
      <c r="M8" s="1"/>
    </row>
    <row r="9" spans="1:13">
      <c r="A9" s="1"/>
      <c r="B9" s="117" t="s">
        <v>151</v>
      </c>
      <c r="C9" s="118">
        <v>3.0000000000000001E-3</v>
      </c>
      <c r="D9" s="118">
        <v>1.8E-3</v>
      </c>
      <c r="E9" s="118">
        <f>+C9+D9</f>
        <v>4.8000000000000004E-3</v>
      </c>
      <c r="F9" s="119">
        <v>2.9999999999999997E-4</v>
      </c>
      <c r="G9" s="119">
        <v>2.9999999999999997E-4</v>
      </c>
      <c r="H9" s="4" t="s">
        <v>152</v>
      </c>
      <c r="I9" s="1" t="s">
        <v>25</v>
      </c>
      <c r="J9" s="1"/>
      <c r="K9" s="1"/>
      <c r="M9" s="1"/>
    </row>
    <row r="10" spans="1:13">
      <c r="A10" s="1"/>
      <c r="B10" s="117" t="s">
        <v>26</v>
      </c>
      <c r="C10" s="118">
        <v>3.0000000000000001E-3</v>
      </c>
      <c r="D10" s="118">
        <f>0.23%*0.7</f>
        <v>1.6099999999999999E-3</v>
      </c>
      <c r="E10" s="118">
        <f>+C10+D10</f>
        <v>4.6099999999999995E-3</v>
      </c>
      <c r="F10" s="119">
        <v>0</v>
      </c>
      <c r="G10" s="119">
        <v>0</v>
      </c>
      <c r="H10" s="4" t="s">
        <v>152</v>
      </c>
      <c r="I10" s="5" t="s">
        <v>27</v>
      </c>
      <c r="J10" s="1"/>
      <c r="K10" s="1"/>
      <c r="M10" s="1"/>
    </row>
    <row r="11" spans="1:13">
      <c r="A11" s="1"/>
      <c r="B11" s="117" t="s">
        <v>28</v>
      </c>
      <c r="C11" s="118">
        <v>3.0000000000000001E-3</v>
      </c>
      <c r="D11" s="120">
        <v>1.2999999999999999E-3</v>
      </c>
      <c r="E11" s="118">
        <f t="shared" ref="E11:E56" si="0">+C11+D11</f>
        <v>4.3E-3</v>
      </c>
      <c r="F11" s="119">
        <v>8.0000000000000004E-4</v>
      </c>
      <c r="G11" s="119">
        <v>1.6999999999999999E-3</v>
      </c>
      <c r="H11" s="4" t="s">
        <v>152</v>
      </c>
      <c r="I11" s="1" t="s">
        <v>29</v>
      </c>
      <c r="J11" s="1"/>
      <c r="K11" s="1"/>
      <c r="M11" s="1"/>
    </row>
    <row r="12" spans="1:13">
      <c r="B12" s="117" t="s">
        <v>30</v>
      </c>
      <c r="C12" s="144">
        <v>3.0000000000000001E-3</v>
      </c>
      <c r="D12" s="145">
        <v>1.8E-3</v>
      </c>
      <c r="E12" s="144">
        <f t="shared" si="0"/>
        <v>4.8000000000000004E-3</v>
      </c>
      <c r="F12" s="132">
        <v>4.0000000000000002E-4</v>
      </c>
      <c r="G12" s="132">
        <v>4.0000000000000002E-4</v>
      </c>
      <c r="H12" s="25" t="s">
        <v>152</v>
      </c>
      <c r="I12" s="5" t="s">
        <v>31</v>
      </c>
    </row>
    <row r="13" spans="1:13">
      <c r="A13" s="1"/>
      <c r="B13" s="117" t="s">
        <v>32</v>
      </c>
      <c r="C13" s="118">
        <v>3.0000000000000001E-3</v>
      </c>
      <c r="D13" s="118">
        <v>1.8E-3</v>
      </c>
      <c r="E13" s="118">
        <f t="shared" si="0"/>
        <v>4.8000000000000004E-3</v>
      </c>
      <c r="F13" s="119">
        <v>1E-3</v>
      </c>
      <c r="G13" s="119">
        <v>1E-3</v>
      </c>
      <c r="H13" s="4" t="s">
        <v>152</v>
      </c>
      <c r="I13" s="1" t="s">
        <v>33</v>
      </c>
      <c r="J13" s="1"/>
      <c r="K13" s="1"/>
      <c r="M13" s="1"/>
    </row>
    <row r="14" spans="1:13">
      <c r="A14" s="1"/>
      <c r="B14" s="117" t="s">
        <v>34</v>
      </c>
      <c r="C14" s="118">
        <v>3.0000000000000001E-3</v>
      </c>
      <c r="D14" s="118">
        <v>3.8999999999999998E-3</v>
      </c>
      <c r="E14" s="118">
        <f t="shared" si="0"/>
        <v>6.8999999999999999E-3</v>
      </c>
      <c r="F14" s="119">
        <v>0</v>
      </c>
      <c r="G14" s="119">
        <v>1E-3</v>
      </c>
      <c r="H14" s="4" t="s">
        <v>152</v>
      </c>
      <c r="I14" s="1" t="s">
        <v>35</v>
      </c>
      <c r="J14" s="1"/>
      <c r="K14" s="1"/>
      <c r="M14" s="1"/>
    </row>
    <row r="15" spans="1:13">
      <c r="A15" s="1"/>
      <c r="B15" s="117" t="s">
        <v>36</v>
      </c>
      <c r="C15" s="118">
        <v>3.0000000000000001E-3</v>
      </c>
      <c r="D15" s="118">
        <v>4.0000000000000001E-3</v>
      </c>
      <c r="E15" s="118">
        <f t="shared" si="0"/>
        <v>7.0000000000000001E-3</v>
      </c>
      <c r="F15" s="119">
        <v>0</v>
      </c>
      <c r="G15" s="119">
        <v>1E-3</v>
      </c>
      <c r="H15" s="4" t="s">
        <v>152</v>
      </c>
      <c r="I15" s="1" t="s">
        <v>37</v>
      </c>
      <c r="J15" s="1"/>
      <c r="K15" s="1"/>
      <c r="M15" s="1"/>
    </row>
    <row r="16" spans="1:13">
      <c r="A16" s="1"/>
      <c r="B16" s="121" t="s">
        <v>38</v>
      </c>
      <c r="C16" s="122"/>
      <c r="D16" s="122"/>
      <c r="E16" s="122"/>
      <c r="F16" s="123"/>
      <c r="G16" s="123"/>
      <c r="H16" s="123"/>
      <c r="I16" s="124"/>
      <c r="J16" s="1"/>
      <c r="K16" s="1"/>
      <c r="M16" s="1"/>
    </row>
    <row r="17" spans="1:13">
      <c r="A17" s="1"/>
      <c r="B17" s="117" t="s">
        <v>39</v>
      </c>
      <c r="C17" s="118">
        <v>3.0000000000000001E-3</v>
      </c>
      <c r="D17" s="118">
        <v>2E-3</v>
      </c>
      <c r="E17" s="118">
        <f t="shared" si="0"/>
        <v>5.0000000000000001E-3</v>
      </c>
      <c r="F17" s="119">
        <v>1E-3</v>
      </c>
      <c r="G17" s="119">
        <v>1E-3</v>
      </c>
      <c r="H17" s="4" t="s">
        <v>152</v>
      </c>
      <c r="I17" s="1" t="s">
        <v>40</v>
      </c>
      <c r="J17" s="1"/>
      <c r="K17" s="1"/>
      <c r="M17" s="1"/>
    </row>
    <row r="18" spans="1:13">
      <c r="A18" s="1"/>
      <c r="B18" s="117" t="s">
        <v>41</v>
      </c>
      <c r="C18" s="118">
        <v>3.0000000000000001E-3</v>
      </c>
      <c r="D18" s="118">
        <v>6.1000000000000004E-3</v>
      </c>
      <c r="E18" s="118">
        <f t="shared" si="0"/>
        <v>9.1000000000000004E-3</v>
      </c>
      <c r="F18" s="119">
        <v>1.1999999999999999E-3</v>
      </c>
      <c r="G18" s="119">
        <v>1.1999999999999999E-3</v>
      </c>
      <c r="H18" s="4" t="s">
        <v>152</v>
      </c>
      <c r="I18" s="1" t="s">
        <v>42</v>
      </c>
      <c r="J18" s="1"/>
      <c r="K18" s="1"/>
      <c r="M18" s="1"/>
    </row>
    <row r="19" spans="1:13">
      <c r="A19" s="1"/>
      <c r="B19" s="117" t="s">
        <v>43</v>
      </c>
      <c r="C19" s="118">
        <v>3.0000000000000001E-3</v>
      </c>
      <c r="D19" s="118">
        <v>6.3E-3</v>
      </c>
      <c r="E19" s="118">
        <f t="shared" si="0"/>
        <v>9.2999999999999992E-3</v>
      </c>
      <c r="F19" s="119">
        <v>1E-3</v>
      </c>
      <c r="G19" s="119">
        <v>1E-3</v>
      </c>
      <c r="H19" s="4" t="s">
        <v>152</v>
      </c>
      <c r="I19" s="1" t="s">
        <v>44</v>
      </c>
      <c r="J19" s="1"/>
      <c r="K19" s="1"/>
      <c r="M19" s="1"/>
    </row>
    <row r="20" spans="1:13">
      <c r="A20" s="1"/>
      <c r="B20" s="117" t="s">
        <v>45</v>
      </c>
      <c r="C20" s="118">
        <v>3.0000000000000001E-3</v>
      </c>
      <c r="D20" s="118">
        <v>5.5999999999999999E-3</v>
      </c>
      <c r="E20" s="118">
        <f t="shared" si="0"/>
        <v>8.6E-3</v>
      </c>
      <c r="F20" s="119">
        <v>1.4E-3</v>
      </c>
      <c r="G20" s="119">
        <v>1.4E-3</v>
      </c>
      <c r="H20" s="4" t="s">
        <v>152</v>
      </c>
      <c r="I20" s="1" t="s">
        <v>46</v>
      </c>
      <c r="J20" s="1"/>
      <c r="K20" s="1"/>
      <c r="M20" s="1"/>
    </row>
    <row r="21" spans="1:13">
      <c r="A21" s="1"/>
      <c r="B21" s="117" t="s">
        <v>47</v>
      </c>
      <c r="C21" s="118">
        <v>3.0000000000000001E-3</v>
      </c>
      <c r="D21" s="118">
        <v>3.5999999999999999E-3</v>
      </c>
      <c r="E21" s="118">
        <f t="shared" si="0"/>
        <v>6.6E-3</v>
      </c>
      <c r="F21" s="119">
        <v>1E-3</v>
      </c>
      <c r="G21" s="119">
        <v>1E-3</v>
      </c>
      <c r="H21" s="4"/>
      <c r="I21" s="1" t="s">
        <v>48</v>
      </c>
      <c r="J21" s="1"/>
      <c r="K21" s="1"/>
      <c r="M21" s="1"/>
    </row>
    <row r="22" spans="1:13">
      <c r="A22" s="1"/>
      <c r="B22" s="125" t="s">
        <v>49</v>
      </c>
      <c r="C22" s="126"/>
      <c r="D22" s="126"/>
      <c r="E22" s="126"/>
      <c r="F22" s="127"/>
      <c r="G22" s="127"/>
      <c r="H22" s="127"/>
      <c r="I22" s="124"/>
      <c r="J22" s="1"/>
      <c r="K22" s="1"/>
      <c r="M22" s="1"/>
    </row>
    <row r="23" spans="1:13">
      <c r="A23" s="1"/>
      <c r="B23" s="117" t="s">
        <v>50</v>
      </c>
      <c r="C23" s="118">
        <v>3.0000000000000001E-3</v>
      </c>
      <c r="D23" s="118">
        <v>2E-3</v>
      </c>
      <c r="E23" s="118">
        <f t="shared" si="0"/>
        <v>5.0000000000000001E-3</v>
      </c>
      <c r="F23" s="119">
        <v>8.9999999999999998E-4</v>
      </c>
      <c r="G23" s="119">
        <v>8.9999999999999998E-4</v>
      </c>
      <c r="H23" s="4" t="s">
        <v>152</v>
      </c>
      <c r="I23" s="1" t="s">
        <v>51</v>
      </c>
      <c r="J23" s="1"/>
      <c r="K23" s="1"/>
      <c r="M23" s="1"/>
    </row>
    <row r="24" spans="1:13">
      <c r="A24" s="1"/>
      <c r="B24" s="117" t="s">
        <v>52</v>
      </c>
      <c r="C24" s="118">
        <v>3.0000000000000001E-3</v>
      </c>
      <c r="D24" s="118">
        <v>2E-3</v>
      </c>
      <c r="E24" s="118">
        <f t="shared" si="0"/>
        <v>5.0000000000000001E-3</v>
      </c>
      <c r="F24" s="119">
        <v>8.0000000000000004E-4</v>
      </c>
      <c r="G24" s="119">
        <v>8.0000000000000004E-4</v>
      </c>
      <c r="H24" s="4" t="s">
        <v>152</v>
      </c>
      <c r="I24" s="1" t="s">
        <v>51</v>
      </c>
      <c r="J24" s="1"/>
      <c r="K24" s="1"/>
      <c r="M24" s="1"/>
    </row>
    <row r="25" spans="1:13">
      <c r="A25" s="1"/>
      <c r="B25" s="117" t="s">
        <v>53</v>
      </c>
      <c r="C25" s="118">
        <v>3.0000000000000001E-3</v>
      </c>
      <c r="D25" s="118">
        <v>2.7000000000000001E-3</v>
      </c>
      <c r="E25" s="118">
        <f t="shared" si="0"/>
        <v>5.7000000000000002E-3</v>
      </c>
      <c r="F25" s="119">
        <v>1E-3</v>
      </c>
      <c r="G25" s="119">
        <v>1E-3</v>
      </c>
      <c r="H25" s="4" t="s">
        <v>152</v>
      </c>
      <c r="I25" s="1" t="s">
        <v>54</v>
      </c>
      <c r="J25" s="1"/>
      <c r="K25" s="1"/>
      <c r="M25" s="1"/>
    </row>
    <row r="26" spans="1:13">
      <c r="A26" s="1"/>
      <c r="B26" s="117" t="s">
        <v>55</v>
      </c>
      <c r="C26" s="118">
        <v>3.0000000000000001E-3</v>
      </c>
      <c r="D26" s="118">
        <v>5.4000000000000003E-3</v>
      </c>
      <c r="E26" s="118">
        <f t="shared" si="0"/>
        <v>8.4000000000000012E-3</v>
      </c>
      <c r="F26" s="119">
        <v>1E-3</v>
      </c>
      <c r="G26" s="119">
        <v>1E-3</v>
      </c>
      <c r="H26" s="4" t="s">
        <v>152</v>
      </c>
      <c r="I26" s="1" t="s">
        <v>56</v>
      </c>
      <c r="J26" s="1"/>
      <c r="K26" s="1"/>
      <c r="M26" s="1"/>
    </row>
    <row r="27" spans="1:13">
      <c r="B27" s="117" t="s">
        <v>57</v>
      </c>
      <c r="C27" s="144">
        <v>3.0000000000000001E-3</v>
      </c>
      <c r="D27" s="144">
        <v>4.7000000000000002E-3</v>
      </c>
      <c r="E27" s="144">
        <f>+C27+D27</f>
        <v>7.7000000000000002E-3</v>
      </c>
      <c r="F27" s="132">
        <v>1E-3</v>
      </c>
      <c r="G27" s="132">
        <v>1E-3</v>
      </c>
      <c r="H27" s="25" t="s">
        <v>152</v>
      </c>
      <c r="I27" s="5" t="s">
        <v>58</v>
      </c>
    </row>
    <row r="28" spans="1:13">
      <c r="A28" s="1"/>
      <c r="B28" s="117" t="s">
        <v>59</v>
      </c>
      <c r="C28" s="118">
        <v>3.0000000000000001E-3</v>
      </c>
      <c r="D28" s="118">
        <v>5.5999999999999999E-3</v>
      </c>
      <c r="E28" s="118">
        <f t="shared" si="0"/>
        <v>8.6E-3</v>
      </c>
      <c r="F28" s="119">
        <v>8.9999999999999998E-4</v>
      </c>
      <c r="G28" s="119">
        <v>8.9999999999999998E-4</v>
      </c>
      <c r="H28" s="4" t="s">
        <v>152</v>
      </c>
      <c r="I28" s="1" t="s">
        <v>60</v>
      </c>
      <c r="J28" s="1"/>
      <c r="K28" s="1"/>
      <c r="M28" s="1"/>
    </row>
    <row r="29" spans="1:13">
      <c r="A29" s="1"/>
      <c r="B29" s="117" t="s">
        <v>61</v>
      </c>
      <c r="C29" s="118">
        <v>3.0000000000000001E-3</v>
      </c>
      <c r="D29" s="118">
        <v>6.7000000000000002E-3</v>
      </c>
      <c r="E29" s="118">
        <f t="shared" si="0"/>
        <v>9.7000000000000003E-3</v>
      </c>
      <c r="F29" s="119">
        <v>1.1999999999999999E-3</v>
      </c>
      <c r="G29" s="119">
        <v>1.1999999999999999E-3</v>
      </c>
      <c r="H29" s="4" t="s">
        <v>152</v>
      </c>
      <c r="I29" s="1" t="s">
        <v>62</v>
      </c>
      <c r="J29" s="1"/>
      <c r="K29" s="1"/>
      <c r="M29" s="1"/>
    </row>
    <row r="30" spans="1:13">
      <c r="A30" s="1"/>
      <c r="B30" s="117" t="s">
        <v>63</v>
      </c>
      <c r="C30" s="118">
        <v>3.0000000000000001E-3</v>
      </c>
      <c r="D30" s="118">
        <v>6.7000000000000002E-3</v>
      </c>
      <c r="E30" s="118">
        <f t="shared" si="0"/>
        <v>9.7000000000000003E-3</v>
      </c>
      <c r="F30" s="119">
        <v>1E-3</v>
      </c>
      <c r="G30" s="119">
        <v>1E-3</v>
      </c>
      <c r="H30" s="4" t="s">
        <v>152</v>
      </c>
      <c r="I30" s="1" t="s">
        <v>64</v>
      </c>
      <c r="J30" s="1"/>
      <c r="K30" s="1"/>
      <c r="M30" s="1"/>
    </row>
    <row r="31" spans="1:13">
      <c r="A31" s="1"/>
      <c r="B31" s="117" t="s">
        <v>65</v>
      </c>
      <c r="C31" s="118">
        <v>3.0000000000000001E-3</v>
      </c>
      <c r="D31" s="118">
        <v>6.7000000000000002E-3</v>
      </c>
      <c r="E31" s="118">
        <f t="shared" si="0"/>
        <v>9.7000000000000003E-3</v>
      </c>
      <c r="F31" s="119">
        <v>1E-3</v>
      </c>
      <c r="G31" s="119">
        <v>1E-3</v>
      </c>
      <c r="H31" s="4" t="s">
        <v>152</v>
      </c>
      <c r="I31" s="1" t="s">
        <v>66</v>
      </c>
      <c r="J31" s="1"/>
      <c r="K31" s="1"/>
      <c r="M31" s="1"/>
    </row>
    <row r="32" spans="1:13">
      <c r="A32" s="1"/>
      <c r="B32" s="117" t="s">
        <v>67</v>
      </c>
      <c r="C32" s="118">
        <v>3.0000000000000001E-3</v>
      </c>
      <c r="D32" s="118">
        <v>7.6E-3</v>
      </c>
      <c r="E32" s="118">
        <f t="shared" si="0"/>
        <v>1.06E-2</v>
      </c>
      <c r="F32" s="119">
        <v>3.5000000000000001E-3</v>
      </c>
      <c r="G32" s="119">
        <v>3.5000000000000001E-3</v>
      </c>
      <c r="H32" s="4" t="s">
        <v>152</v>
      </c>
      <c r="I32" s="1" t="s">
        <v>68</v>
      </c>
      <c r="J32" s="1"/>
      <c r="K32" s="1"/>
      <c r="M32" s="1"/>
    </row>
    <row r="33" spans="1:13">
      <c r="A33" s="1"/>
      <c r="B33" s="117" t="s">
        <v>69</v>
      </c>
      <c r="C33" s="118">
        <v>3.0000000000000001E-3</v>
      </c>
      <c r="D33" s="118">
        <v>2.8E-3</v>
      </c>
      <c r="E33" s="118">
        <f t="shared" si="0"/>
        <v>5.7999999999999996E-3</v>
      </c>
      <c r="F33" s="119">
        <v>1E-3</v>
      </c>
      <c r="G33" s="119">
        <v>1E-3</v>
      </c>
      <c r="H33" s="4" t="s">
        <v>152</v>
      </c>
      <c r="I33" s="5" t="s">
        <v>70</v>
      </c>
      <c r="J33" s="1"/>
      <c r="K33" s="1"/>
      <c r="M33" s="1"/>
    </row>
    <row r="34" spans="1:13">
      <c r="A34" s="1"/>
      <c r="B34" s="117" t="s">
        <v>71</v>
      </c>
      <c r="C34" s="118">
        <v>3.0000000000000001E-3</v>
      </c>
      <c r="D34" s="118">
        <v>7.3000000000000001E-3</v>
      </c>
      <c r="E34" s="118">
        <f t="shared" si="0"/>
        <v>1.03E-2</v>
      </c>
      <c r="F34" s="119">
        <v>2.5000000000000001E-3</v>
      </c>
      <c r="G34" s="119">
        <v>0</v>
      </c>
      <c r="H34" s="4" t="s">
        <v>152</v>
      </c>
      <c r="I34" s="5" t="s">
        <v>72</v>
      </c>
      <c r="J34" s="1"/>
      <c r="K34" s="1"/>
      <c r="M34" s="1"/>
    </row>
    <row r="35" spans="1:13">
      <c r="A35" s="1"/>
      <c r="B35" s="125" t="s">
        <v>73</v>
      </c>
      <c r="C35" s="126"/>
      <c r="D35" s="126"/>
      <c r="E35" s="126"/>
      <c r="F35" s="127"/>
      <c r="G35" s="127"/>
      <c r="H35" s="127"/>
      <c r="I35" s="124"/>
      <c r="J35" s="1"/>
      <c r="K35" s="1"/>
      <c r="M35" s="1"/>
    </row>
    <row r="36" spans="1:13">
      <c r="A36" s="1"/>
      <c r="B36" s="117" t="s">
        <v>74</v>
      </c>
      <c r="C36" s="118">
        <v>3.0000000000000001E-3</v>
      </c>
      <c r="D36" s="118">
        <v>1.1000000000000001E-3</v>
      </c>
      <c r="E36" s="118">
        <f t="shared" si="0"/>
        <v>4.1000000000000003E-3</v>
      </c>
      <c r="F36" s="119">
        <v>5.0000000000000001E-4</v>
      </c>
      <c r="G36" s="119">
        <v>5.0000000000000001E-4</v>
      </c>
      <c r="H36" s="4" t="s">
        <v>152</v>
      </c>
      <c r="I36" s="1" t="s">
        <v>75</v>
      </c>
      <c r="J36" s="1"/>
      <c r="K36" s="1"/>
      <c r="M36" s="1"/>
    </row>
    <row r="37" spans="1:13">
      <c r="A37" s="1"/>
      <c r="B37" s="117" t="s">
        <v>76</v>
      </c>
      <c r="C37" s="118">
        <v>3.0000000000000001E-3</v>
      </c>
      <c r="D37" s="118">
        <v>3.8999999999999998E-3</v>
      </c>
      <c r="E37" s="118">
        <f t="shared" si="0"/>
        <v>6.8999999999999999E-3</v>
      </c>
      <c r="F37" s="119">
        <v>2.5000000000000001E-3</v>
      </c>
      <c r="G37" s="119">
        <v>2.5000000000000001E-3</v>
      </c>
      <c r="H37" s="4" t="s">
        <v>152</v>
      </c>
      <c r="I37" s="1" t="s">
        <v>77</v>
      </c>
      <c r="J37" s="1"/>
      <c r="K37" s="1"/>
      <c r="M37" s="1"/>
    </row>
    <row r="38" spans="1:13">
      <c r="B38" s="117" t="s">
        <v>78</v>
      </c>
      <c r="C38" s="144">
        <v>3.0000000000000001E-3</v>
      </c>
      <c r="D38" s="144">
        <v>6.3E-3</v>
      </c>
      <c r="E38" s="144">
        <f t="shared" si="0"/>
        <v>9.2999999999999992E-3</v>
      </c>
      <c r="F38" s="132">
        <v>1.5E-3</v>
      </c>
      <c r="G38" s="132">
        <v>1.5E-3</v>
      </c>
      <c r="H38" s="146" t="s">
        <v>152</v>
      </c>
      <c r="I38" s="5" t="s">
        <v>79</v>
      </c>
    </row>
    <row r="39" spans="1:13">
      <c r="A39" s="1"/>
      <c r="B39" s="117" t="s">
        <v>80</v>
      </c>
      <c r="C39" s="118">
        <v>3.0000000000000001E-3</v>
      </c>
      <c r="D39" s="118">
        <v>6.3E-3</v>
      </c>
      <c r="E39" s="118">
        <f t="shared" si="0"/>
        <v>9.2999999999999992E-3</v>
      </c>
      <c r="F39" s="119">
        <v>1.5E-3</v>
      </c>
      <c r="G39" s="119">
        <v>1.5E-3</v>
      </c>
      <c r="H39" s="128" t="s">
        <v>153</v>
      </c>
      <c r="I39" s="1" t="s">
        <v>81</v>
      </c>
      <c r="J39" s="1"/>
      <c r="K39" s="1"/>
      <c r="M39" s="1"/>
    </row>
    <row r="40" spans="1:13">
      <c r="A40" s="1"/>
      <c r="B40" s="117" t="s">
        <v>82</v>
      </c>
      <c r="C40" s="118">
        <v>3.0000000000000001E-3</v>
      </c>
      <c r="D40" s="118">
        <v>5.4999999999999997E-3</v>
      </c>
      <c r="E40" s="118">
        <f t="shared" si="0"/>
        <v>8.5000000000000006E-3</v>
      </c>
      <c r="F40" s="119">
        <v>1E-3</v>
      </c>
      <c r="G40" s="119">
        <v>1E-3</v>
      </c>
      <c r="H40" s="4" t="s">
        <v>152</v>
      </c>
      <c r="I40" s="1" t="s">
        <v>83</v>
      </c>
      <c r="J40" s="1"/>
      <c r="K40" s="1"/>
      <c r="M40" s="1"/>
    </row>
    <row r="41" spans="1:13">
      <c r="A41" s="1"/>
      <c r="B41" s="117" t="s">
        <v>84</v>
      </c>
      <c r="C41" s="118">
        <v>3.0000000000000001E-3</v>
      </c>
      <c r="D41" s="118">
        <v>8.3999999999999995E-3</v>
      </c>
      <c r="E41" s="118">
        <f t="shared" si="0"/>
        <v>1.14E-2</v>
      </c>
      <c r="F41" s="119">
        <v>2.5000000000000001E-3</v>
      </c>
      <c r="G41" s="119">
        <v>2.5000000000000001E-3</v>
      </c>
      <c r="H41" s="4" t="s">
        <v>152</v>
      </c>
      <c r="I41" s="1" t="s">
        <v>85</v>
      </c>
      <c r="J41" s="1"/>
      <c r="K41" s="1"/>
      <c r="M41" s="1"/>
    </row>
    <row r="42" spans="1:13">
      <c r="A42" s="1"/>
      <c r="B42" s="117" t="s">
        <v>86</v>
      </c>
      <c r="C42" s="118">
        <v>3.0000000000000001E-3</v>
      </c>
      <c r="D42" s="118">
        <v>6.7000000000000002E-3</v>
      </c>
      <c r="E42" s="118">
        <f t="shared" si="0"/>
        <v>9.7000000000000003E-3</v>
      </c>
      <c r="F42" s="119">
        <v>2E-3</v>
      </c>
      <c r="G42" s="119">
        <v>2E-3</v>
      </c>
      <c r="H42" s="128" t="s">
        <v>153</v>
      </c>
      <c r="I42" s="1" t="s">
        <v>87</v>
      </c>
      <c r="J42" s="1"/>
      <c r="K42" s="1"/>
      <c r="M42" s="1"/>
    </row>
    <row r="43" spans="1:13">
      <c r="B43" s="117" t="s">
        <v>88</v>
      </c>
      <c r="C43" s="144">
        <v>3.0000000000000001E-3</v>
      </c>
      <c r="D43" s="144">
        <v>6.1999999999999998E-3</v>
      </c>
      <c r="E43" s="144">
        <f t="shared" si="0"/>
        <v>9.1999999999999998E-3</v>
      </c>
      <c r="F43" s="132">
        <v>1.1999999999999999E-3</v>
      </c>
      <c r="G43" s="132">
        <v>1.1999999999999999E-3</v>
      </c>
      <c r="H43" s="146" t="s">
        <v>152</v>
      </c>
      <c r="I43" s="5" t="s">
        <v>89</v>
      </c>
    </row>
    <row r="44" spans="1:13">
      <c r="A44" s="1"/>
      <c r="B44" s="117" t="s">
        <v>90</v>
      </c>
      <c r="C44" s="118">
        <v>3.0000000000000001E-3</v>
      </c>
      <c r="D44" s="118">
        <v>6.7000000000000002E-3</v>
      </c>
      <c r="E44" s="118">
        <f t="shared" si="0"/>
        <v>9.7000000000000003E-3</v>
      </c>
      <c r="F44" s="119">
        <v>2E-3</v>
      </c>
      <c r="G44" s="119">
        <v>2E-3</v>
      </c>
      <c r="H44" s="4" t="s">
        <v>152</v>
      </c>
      <c r="I44" s="1" t="s">
        <v>91</v>
      </c>
      <c r="J44" s="1"/>
      <c r="K44" s="1"/>
      <c r="M44" s="1"/>
    </row>
    <row r="45" spans="1:13">
      <c r="B45" s="117" t="s">
        <v>92</v>
      </c>
      <c r="C45" s="144">
        <v>3.0000000000000001E-3</v>
      </c>
      <c r="D45" s="144">
        <v>6.0000000000000001E-3</v>
      </c>
      <c r="E45" s="144">
        <f t="shared" si="0"/>
        <v>9.0000000000000011E-3</v>
      </c>
      <c r="F45" s="132">
        <v>3.0000000000000001E-3</v>
      </c>
      <c r="G45" s="132">
        <v>3.0000000000000001E-3</v>
      </c>
      <c r="H45" s="146" t="s">
        <v>153</v>
      </c>
      <c r="I45" s="5" t="s">
        <v>93</v>
      </c>
    </row>
    <row r="46" spans="1:13">
      <c r="A46" s="1"/>
      <c r="B46" s="125" t="s">
        <v>94</v>
      </c>
      <c r="C46" s="129"/>
      <c r="D46" s="129"/>
      <c r="E46" s="129"/>
      <c r="F46" s="130"/>
      <c r="G46" s="130"/>
      <c r="H46" s="130"/>
      <c r="I46" s="124"/>
      <c r="J46" s="1"/>
      <c r="K46" s="1"/>
      <c r="M46" s="1"/>
    </row>
    <row r="47" spans="1:13">
      <c r="A47" s="1"/>
      <c r="B47" s="131" t="s">
        <v>95</v>
      </c>
      <c r="C47" s="118">
        <v>3.0000000000000001E-3</v>
      </c>
      <c r="D47" s="118">
        <v>1.2999999999999999E-3</v>
      </c>
      <c r="E47" s="118">
        <f t="shared" si="0"/>
        <v>4.3E-3</v>
      </c>
      <c r="F47" s="119">
        <v>5.9999999999999995E-4</v>
      </c>
      <c r="G47" s="119">
        <v>5.9999999999999995E-4</v>
      </c>
      <c r="H47" s="4" t="s">
        <v>152</v>
      </c>
      <c r="I47" s="1" t="s">
        <v>96</v>
      </c>
      <c r="J47" s="1"/>
      <c r="K47" s="1"/>
      <c r="M47" s="1"/>
    </row>
    <row r="48" spans="1:13">
      <c r="B48" s="131" t="s">
        <v>97</v>
      </c>
      <c r="C48" s="144">
        <v>3.0000000000000001E-3</v>
      </c>
      <c r="D48" s="144">
        <v>2.7000000000000001E-3</v>
      </c>
      <c r="E48" s="118">
        <f t="shared" si="0"/>
        <v>5.7000000000000002E-3</v>
      </c>
      <c r="F48" s="132">
        <v>1.1999999999999999E-3</v>
      </c>
      <c r="G48" s="132">
        <v>1.1999999999999999E-3</v>
      </c>
      <c r="H48" s="25" t="s">
        <v>152</v>
      </c>
      <c r="I48" s="1" t="s">
        <v>98</v>
      </c>
    </row>
    <row r="49" spans="1:13">
      <c r="A49" s="1"/>
      <c r="B49" s="117" t="s">
        <v>99</v>
      </c>
      <c r="C49" s="118">
        <v>3.0000000000000001E-3</v>
      </c>
      <c r="D49" s="118">
        <v>6.0000000000000001E-3</v>
      </c>
      <c r="E49" s="118">
        <f>+C49+D49</f>
        <v>9.0000000000000011E-3</v>
      </c>
      <c r="F49" s="119">
        <v>1E-3</v>
      </c>
      <c r="G49" s="119">
        <v>1E-3</v>
      </c>
      <c r="H49" s="4" t="s">
        <v>152</v>
      </c>
      <c r="I49" s="1" t="s">
        <v>103</v>
      </c>
      <c r="J49" s="1"/>
      <c r="K49" s="1"/>
      <c r="M49" s="1"/>
    </row>
    <row r="50" spans="1:13">
      <c r="B50" s="131" t="s">
        <v>101</v>
      </c>
      <c r="C50" s="144">
        <v>3.0000000000000001E-3</v>
      </c>
      <c r="D50" s="144">
        <v>7.6E-3</v>
      </c>
      <c r="E50" s="144">
        <f>+C50+D50</f>
        <v>1.06E-2</v>
      </c>
      <c r="F50" s="132">
        <v>2.5000000000000001E-3</v>
      </c>
      <c r="G50" s="132">
        <v>2.5000000000000001E-3</v>
      </c>
      <c r="H50" s="146" t="s">
        <v>153</v>
      </c>
      <c r="I50" s="5" t="s">
        <v>100</v>
      </c>
    </row>
    <row r="51" spans="1:13">
      <c r="B51" s="131" t="s">
        <v>102</v>
      </c>
      <c r="C51" s="144">
        <v>3.0000000000000001E-3</v>
      </c>
      <c r="D51" s="144">
        <v>8.9999999999999993E-3</v>
      </c>
      <c r="E51" s="144">
        <f>+C51+D51</f>
        <v>1.2E-2</v>
      </c>
      <c r="F51" s="132">
        <v>1.2999999999999999E-3</v>
      </c>
      <c r="G51" s="132">
        <v>1.4E-3</v>
      </c>
      <c r="H51" s="146" t="s">
        <v>152</v>
      </c>
      <c r="I51" s="5" t="s">
        <v>103</v>
      </c>
    </row>
    <row r="52" spans="1:13">
      <c r="A52" s="1"/>
      <c r="B52" s="131" t="s">
        <v>104</v>
      </c>
      <c r="C52" s="118">
        <v>3.0000000000000001E-3</v>
      </c>
      <c r="D52" s="118">
        <v>3.3999999999999998E-3</v>
      </c>
      <c r="E52" s="118">
        <f t="shared" si="0"/>
        <v>6.3999999999999994E-3</v>
      </c>
      <c r="F52" s="119">
        <v>1E-3</v>
      </c>
      <c r="G52" s="119">
        <v>1E-3</v>
      </c>
      <c r="H52" s="4" t="s">
        <v>152</v>
      </c>
      <c r="I52" s="1" t="s">
        <v>105</v>
      </c>
      <c r="J52" s="1"/>
      <c r="K52" s="1"/>
      <c r="M52" s="1"/>
    </row>
    <row r="53" spans="1:13">
      <c r="B53" s="131" t="s">
        <v>106</v>
      </c>
      <c r="C53" s="144">
        <v>3.0000000000000001E-3</v>
      </c>
      <c r="D53" s="144">
        <v>7.7000000000000002E-3</v>
      </c>
      <c r="E53" s="144">
        <f t="shared" si="0"/>
        <v>1.0700000000000001E-2</v>
      </c>
      <c r="F53" s="132">
        <v>1.5E-3</v>
      </c>
      <c r="G53" s="132">
        <v>1.5E-3</v>
      </c>
      <c r="H53" s="146" t="s">
        <v>153</v>
      </c>
      <c r="I53" s="5" t="s">
        <v>154</v>
      </c>
    </row>
    <row r="54" spans="1:13">
      <c r="A54" s="1"/>
      <c r="B54" s="121" t="s">
        <v>107</v>
      </c>
      <c r="C54" s="122"/>
      <c r="D54" s="124"/>
      <c r="E54" s="122"/>
      <c r="F54" s="123"/>
      <c r="G54" s="123"/>
      <c r="H54" s="123"/>
      <c r="I54" s="124"/>
      <c r="J54" s="1"/>
      <c r="K54" s="1"/>
      <c r="M54" s="1"/>
    </row>
    <row r="55" spans="1:13">
      <c r="A55" s="1"/>
      <c r="B55" s="117" t="s">
        <v>108</v>
      </c>
      <c r="C55" s="118">
        <v>3.0000000000000001E-3</v>
      </c>
      <c r="D55" s="118">
        <v>1.6000000000000001E-3</v>
      </c>
      <c r="E55" s="118">
        <f t="shared" si="0"/>
        <v>4.5999999999999999E-3</v>
      </c>
      <c r="F55" s="119">
        <v>5.9999999999999995E-4</v>
      </c>
      <c r="G55" s="119">
        <v>5.9999999999999995E-4</v>
      </c>
      <c r="H55" s="4" t="s">
        <v>152</v>
      </c>
      <c r="I55" s="1" t="s">
        <v>109</v>
      </c>
      <c r="J55" s="1"/>
      <c r="K55" s="1"/>
      <c r="M55" s="1"/>
    </row>
    <row r="56" spans="1:13">
      <c r="A56" s="1"/>
      <c r="B56" s="117" t="s">
        <v>110</v>
      </c>
      <c r="C56" s="118">
        <v>3.0000000000000001E-3</v>
      </c>
      <c r="D56" s="118">
        <v>1.4E-3</v>
      </c>
      <c r="E56" s="118">
        <f t="shared" si="0"/>
        <v>4.4000000000000003E-3</v>
      </c>
      <c r="F56" s="119">
        <v>1E-3</v>
      </c>
      <c r="G56" s="132">
        <v>1E-3</v>
      </c>
      <c r="H56" s="4" t="s">
        <v>152</v>
      </c>
      <c r="I56" s="5" t="s">
        <v>111</v>
      </c>
      <c r="J56" s="1"/>
      <c r="K56" s="1"/>
      <c r="M56" s="1"/>
    </row>
    <row r="57" spans="1:13">
      <c r="A57" s="1"/>
      <c r="B57" s="1"/>
      <c r="C57" s="1"/>
      <c r="D57" s="1"/>
      <c r="E57" s="1"/>
      <c r="F57" s="1"/>
      <c r="G57" s="1"/>
      <c r="H57" s="1"/>
      <c r="I57" s="1"/>
      <c r="J57" s="1"/>
      <c r="K57" s="1"/>
      <c r="L57" s="1"/>
      <c r="M57" s="1"/>
    </row>
    <row r="58" spans="1:13">
      <c r="A58" s="1"/>
      <c r="B58" s="157" t="s">
        <v>122</v>
      </c>
      <c r="C58" s="157"/>
      <c r="D58" s="157"/>
      <c r="E58" s="157"/>
      <c r="F58" s="157"/>
      <c r="G58" s="157"/>
      <c r="H58" s="157"/>
      <c r="I58" s="1"/>
      <c r="J58" s="1"/>
      <c r="K58" s="1"/>
      <c r="L58" s="1"/>
      <c r="M58" s="1"/>
    </row>
    <row r="59" spans="1:13">
      <c r="A59" s="1"/>
      <c r="B59" s="157"/>
      <c r="C59" s="157"/>
      <c r="D59" s="157"/>
      <c r="E59" s="157"/>
      <c r="F59" s="157"/>
      <c r="G59" s="157"/>
      <c r="H59" s="157"/>
      <c r="I59" s="1"/>
      <c r="J59" s="1"/>
      <c r="K59" s="1"/>
      <c r="L59" s="1"/>
      <c r="M59" s="1"/>
    </row>
    <row r="60" spans="1:13">
      <c r="A60" s="1"/>
      <c r="B60" s="157"/>
      <c r="C60" s="157"/>
      <c r="D60" s="157"/>
      <c r="E60" s="157"/>
      <c r="F60" s="157"/>
      <c r="G60" s="157"/>
      <c r="H60" s="157"/>
      <c r="I60" s="1"/>
      <c r="J60" s="1"/>
      <c r="K60" s="1"/>
      <c r="L60" s="1"/>
      <c r="M60" s="1"/>
    </row>
    <row r="61" spans="1:13" ht="58.5" customHeight="1">
      <c r="A61" s="1"/>
      <c r="B61" s="157"/>
      <c r="C61" s="157"/>
      <c r="D61" s="157"/>
      <c r="E61" s="157"/>
      <c r="F61" s="157"/>
      <c r="G61" s="157"/>
      <c r="H61" s="157"/>
      <c r="I61" s="1"/>
      <c r="J61" s="1"/>
      <c r="K61" s="1"/>
      <c r="L61" s="1"/>
      <c r="M61" s="1"/>
    </row>
    <row r="62" spans="1:13">
      <c r="A62" s="1"/>
      <c r="B62" s="62" t="s">
        <v>155</v>
      </c>
      <c r="C62" s="1"/>
      <c r="D62" s="1"/>
      <c r="E62" s="1"/>
      <c r="F62" s="1"/>
      <c r="G62" s="1"/>
      <c r="H62" s="1"/>
      <c r="I62" s="1"/>
      <c r="J62" s="1"/>
      <c r="K62" s="1"/>
      <c r="L62" s="1"/>
      <c r="M62" s="1"/>
    </row>
    <row r="63" spans="1:13" s="1" customFormat="1"/>
    <row r="64" spans="1:13"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sheetData>
  <sheetProtection algorithmName="SHA-512" hashValue="uAQhLshzn+tUpC+vDVAXZygcOOj3JKc8UIAVGNhdh+EqhouoKHAyetwqqzAGvfKmnNX13EahMqiIBFwkShHw0A==" saltValue="tv/TXTAP5b1B+grb1hn3dA==" spinCount="100000" sheet="1" objects="1" scenarios="1"/>
  <autoFilter ref="B6:I56" xr:uid="{00CEC9B5-DE2E-4E36-89BE-6FC83A295329}">
    <filterColumn colId="4" showButton="0"/>
  </autoFilter>
  <mergeCells count="2">
    <mergeCell ref="F6:G6"/>
    <mergeCell ref="B58:H6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196801F058244B8C1CA1F4BC614444" ma:contentTypeVersion="19" ma:contentTypeDescription="Create a new document." ma:contentTypeScope="" ma:versionID="7f97ba3b5bf36a16be543f89eceff702">
  <xsd:schema xmlns:xsd="http://www.w3.org/2001/XMLSchema" xmlns:xs="http://www.w3.org/2001/XMLSchema" xmlns:p="http://schemas.microsoft.com/office/2006/metadata/properties" xmlns:ns2="32f451b3-c869-4cd7-bf7b-a57864b4f1ee" xmlns:ns3="b776577d-5491-4ab9-820a-ca819684d8db" targetNamespace="http://schemas.microsoft.com/office/2006/metadata/properties" ma:root="true" ma:fieldsID="a2fc8897c7a26d143f3175e60020f262" ns2:_="" ns3:_="">
    <xsd:import namespace="32f451b3-c869-4cd7-bf7b-a57864b4f1ee"/>
    <xsd:import namespace="b776577d-5491-4ab9-820a-ca819684d8d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451b3-c869-4cd7-bf7b-a57864b4f1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c879fab-9759-4632-af42-d7d241ccbce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6577d-5491-4ab9-820a-ca819684d8d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2a60335-b810-4c56-9c01-70856f4430c1}" ma:internalName="TaxCatchAll" ma:showField="CatchAllData" ma:web="b776577d-5491-4ab9-820a-ca819684d8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776577d-5491-4ab9-820a-ca819684d8db" xsi:nil="true"/>
    <lcf76f155ced4ddcb4097134ff3c332f xmlns="32f451b3-c869-4cd7-bf7b-a57864b4f1e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A01D43-2431-42F1-A223-A11E0F1BEA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451b3-c869-4cd7-bf7b-a57864b4f1ee"/>
    <ds:schemaRef ds:uri="b776577d-5491-4ab9-820a-ca819684d8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F9A997-63B0-4958-8A2E-6354339FFCB6}">
  <ds:schemaRefs>
    <ds:schemaRef ds:uri="32f451b3-c869-4cd7-bf7b-a57864b4f1ee"/>
    <ds:schemaRef ds:uri="b776577d-5491-4ab9-820a-ca819684d8db"/>
    <ds:schemaRef ds:uri="http://schemas.openxmlformats.org/package/2006/metadata/core-properties"/>
    <ds:schemaRef ds:uri="http://purl.org/dc/terms/"/>
    <ds:schemaRef ds:uri="http://schemas.microsoft.com/office/2006/documentManagement/types"/>
    <ds:schemaRef ds:uri="http://purl.org/dc/elements/1.1/"/>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62550C20-9A25-4D97-8E67-1999D0F1D512}">
  <ds:schemaRefs>
    <ds:schemaRef ds:uri="http://schemas.microsoft.com/sharepoint/v3/contenttype/forms"/>
  </ds:schemaRefs>
</ds:datastoreItem>
</file>

<file path=docMetadata/LabelInfo.xml><?xml version="1.0" encoding="utf-8"?>
<clbl:labelList xmlns:clbl="http://schemas.microsoft.com/office/2020/mipLabelMetadata">
  <clbl:label id="{a10f136f-c489-4b35-b226-e3176c38a7ab}" enabled="0" method="" siteId="{a10f136f-c489-4b35-b226-e3176c38a7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LifeGoals Fee Calculator</vt:lpstr>
      <vt:lpstr>Statement of Advice - Fees</vt:lpstr>
      <vt:lpstr>Performance Fees</vt:lpstr>
      <vt:lpstr>Fees on Funds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Greg Summers</cp:lastModifiedBy>
  <dcterms:modified xsi:type="dcterms:W3CDTF">2026-08-31T07:01:15Z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0x010100AD196801F058244B8C1CA1F4BC614444</vt:lpwstr>
  </property>
</Properties>
</file>